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todorov\Desktop\"/>
    </mc:Choice>
  </mc:AlternateContent>
  <bookViews>
    <workbookView xWindow="-105" yWindow="-105" windowWidth="23250" windowHeight="12570"/>
  </bookViews>
  <sheets>
    <sheet name="Звіт" sheetId="3" r:id="rId1"/>
    <sheet name="Акт реалізованих заходів" sheetId="2" r:id="rId2"/>
    <sheet name="Акт надання послуги" sheetId="4" r:id="rId3"/>
  </sheets>
  <definedNames>
    <definedName name="_xlnm.Print_Area" localSheetId="2">'Акт надання послуги'!$A$1:$G$37</definedName>
    <definedName name="_xlnm.Print_Area" localSheetId="1">'Акт реалізованих заходів'!$A$1:$G$53</definedName>
    <definedName name="_xlnm.Print_Area" localSheetId="0">Звіт!$A$1:$E$18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4" l="1"/>
  <c r="O7" i="4" s="1"/>
  <c r="Q7" i="4" s="1"/>
  <c r="R7" i="4" s="1"/>
  <c r="S7" i="4" s="1"/>
  <c r="N8" i="4"/>
  <c r="O8" i="4" s="1"/>
  <c r="Q8" i="4" s="1"/>
  <c r="N9" i="4"/>
  <c r="O9" i="4" s="1"/>
  <c r="Q9" i="4" s="1"/>
  <c r="R9" i="4" s="1"/>
  <c r="S9" i="4" s="1"/>
  <c r="N10" i="4"/>
  <c r="O10" i="4" s="1"/>
  <c r="Q10" i="4" s="1"/>
  <c r="N11" i="4"/>
  <c r="O11" i="4" s="1"/>
  <c r="Q11" i="4" s="1"/>
  <c r="R11" i="4" s="1"/>
  <c r="S11" i="4" s="1"/>
  <c r="N12" i="4"/>
  <c r="O12" i="4" s="1"/>
  <c r="Q12" i="4" s="1"/>
  <c r="N13" i="4"/>
  <c r="O13" i="4" s="1"/>
  <c r="Q13" i="4" s="1"/>
  <c r="R13" i="4" s="1"/>
  <c r="S13" i="4" s="1"/>
  <c r="N14" i="4"/>
  <c r="O14" i="4" s="1"/>
  <c r="Q14" i="4" s="1"/>
  <c r="R14" i="4" s="1"/>
  <c r="S14" i="4" s="1"/>
  <c r="N15" i="4"/>
  <c r="O15" i="4" s="1"/>
  <c r="Q15" i="4" s="1"/>
  <c r="R15" i="4" s="1"/>
  <c r="S15" i="4" s="1"/>
  <c r="N16" i="4"/>
  <c r="O16" i="4" s="1"/>
  <c r="Q16" i="4" s="1"/>
  <c r="N17" i="4"/>
  <c r="O17" i="4" s="1"/>
  <c r="Q17" i="4" s="1"/>
  <c r="R17" i="4" s="1"/>
  <c r="S17" i="4" s="1"/>
  <c r="N6" i="4"/>
  <c r="O6" i="4" s="1"/>
  <c r="L18" i="4"/>
  <c r="R10" i="4" l="1"/>
  <c r="S10" i="4" s="1"/>
  <c r="R12" i="4"/>
  <c r="S12" i="4" s="1"/>
  <c r="O18" i="4"/>
  <c r="R8" i="4"/>
  <c r="S8" i="4" s="1"/>
  <c r="R16" i="4"/>
  <c r="S16" i="4" s="1"/>
  <c r="Q6" i="4"/>
  <c r="Q18" i="4" l="1"/>
  <c r="R6" i="4"/>
  <c r="R18" i="4" s="1"/>
  <c r="S6" i="4" l="1"/>
  <c r="S18" i="4" l="1"/>
  <c r="F29" i="4"/>
  <c r="I29" i="4" s="1"/>
  <c r="E5" i="3"/>
  <c r="D5" i="3"/>
  <c r="T9" i="3" l="1"/>
  <c r="T11" i="3" s="1"/>
  <c r="T12" i="3"/>
  <c r="T13" i="3" s="1"/>
  <c r="J12" i="3" l="1"/>
  <c r="J13" i="3" s="1"/>
  <c r="K12" i="3"/>
  <c r="K13" i="3" s="1"/>
  <c r="L12" i="3"/>
  <c r="L13" i="3" s="1"/>
  <c r="M12" i="3"/>
  <c r="M13" i="3" s="1"/>
  <c r="N12" i="3"/>
  <c r="N13" i="3" s="1"/>
  <c r="O12" i="3"/>
  <c r="O13" i="3" s="1"/>
  <c r="P12" i="3"/>
  <c r="P13" i="3" s="1"/>
  <c r="Q12" i="3"/>
  <c r="Q13" i="3" s="1"/>
  <c r="D13" i="3" s="1"/>
  <c r="R12" i="3"/>
  <c r="R13" i="3" s="1"/>
  <c r="S12" i="3"/>
  <c r="S13" i="3" s="1"/>
  <c r="I12" i="3"/>
  <c r="I13" i="3" s="1"/>
  <c r="J9" i="3"/>
  <c r="K9" i="3"/>
  <c r="L9" i="3"/>
  <c r="M9" i="3"/>
  <c r="N9" i="3"/>
  <c r="O9" i="3"/>
  <c r="P9" i="3"/>
  <c r="Q9" i="3"/>
  <c r="R9" i="3"/>
  <c r="S9" i="3"/>
  <c r="I9" i="3"/>
  <c r="B3" i="4" l="1"/>
  <c r="C52" i="2"/>
  <c r="C50" i="2"/>
  <c r="D47" i="2" l="1"/>
  <c r="D33" i="2"/>
  <c r="A3" i="3" l="1"/>
  <c r="B29" i="4" l="1"/>
  <c r="R21" i="2" l="1"/>
  <c r="R20" i="2"/>
  <c r="J11" i="3"/>
  <c r="K11" i="3"/>
  <c r="L11" i="3"/>
  <c r="M11" i="3"/>
  <c r="N11" i="3"/>
  <c r="O11" i="3"/>
  <c r="P11" i="3"/>
  <c r="Q11" i="3"/>
  <c r="R11" i="3"/>
  <c r="S11" i="3"/>
  <c r="I11" i="3"/>
  <c r="D12" i="3" l="1"/>
  <c r="D29" i="4" s="1"/>
  <c r="E21" i="2"/>
  <c r="G21" i="2"/>
  <c r="E22" i="2"/>
  <c r="G22" i="2"/>
  <c r="E23" i="2"/>
  <c r="G23" i="2"/>
  <c r="E24" i="2"/>
  <c r="G24" i="2"/>
  <c r="E25" i="2"/>
  <c r="G25" i="2"/>
  <c r="E26" i="2"/>
  <c r="G26" i="2"/>
  <c r="E27" i="2"/>
  <c r="G27" i="2"/>
  <c r="E28" i="2"/>
  <c r="G28" i="2"/>
  <c r="E29" i="2"/>
  <c r="G29" i="2"/>
  <c r="E30" i="2"/>
  <c r="G30" i="2"/>
  <c r="E31" i="2"/>
  <c r="G31" i="2"/>
  <c r="E32" i="2"/>
  <c r="G32" i="2"/>
  <c r="E33" i="2"/>
  <c r="E34" i="2"/>
  <c r="G34" i="2"/>
  <c r="E35" i="2"/>
  <c r="G35" i="2"/>
  <c r="E36" i="2"/>
  <c r="G36" i="2"/>
  <c r="E37" i="2"/>
  <c r="G37" i="2"/>
  <c r="E38" i="2"/>
  <c r="G38" i="2"/>
  <c r="E39" i="2"/>
  <c r="G39" i="2"/>
  <c r="E40" i="2"/>
  <c r="G40" i="2"/>
  <c r="E41" i="2"/>
  <c r="G41" i="2"/>
  <c r="E42" i="2"/>
  <c r="G42" i="2"/>
  <c r="E43" i="2"/>
  <c r="G43" i="2"/>
  <c r="E44" i="2"/>
  <c r="G44" i="2"/>
  <c r="E45" i="2"/>
  <c r="G45" i="2"/>
  <c r="E46" i="2"/>
  <c r="G46" i="2"/>
  <c r="E47" i="2"/>
  <c r="Q21" i="2"/>
  <c r="D21" i="2" s="1"/>
  <c r="Q22" i="2"/>
  <c r="D22" i="2" s="1"/>
  <c r="Q23" i="2"/>
  <c r="D23" i="2" s="1"/>
  <c r="Q24" i="2"/>
  <c r="D24" i="2" s="1"/>
  <c r="Q25" i="2"/>
  <c r="D25" i="2" s="1"/>
  <c r="Q26" i="2"/>
  <c r="D26" i="2" s="1"/>
  <c r="Q27" i="2"/>
  <c r="D27" i="2" s="1"/>
  <c r="Q28" i="2"/>
  <c r="D28" i="2" s="1"/>
  <c r="Q29" i="2"/>
  <c r="D29" i="2" s="1"/>
  <c r="Q30" i="2"/>
  <c r="D30" i="2" s="1"/>
  <c r="Q31" i="2"/>
  <c r="D31" i="2" s="1"/>
  <c r="Q32" i="2"/>
  <c r="D32" i="2" s="1"/>
  <c r="Q33" i="2"/>
  <c r="Q34" i="2"/>
  <c r="D34" i="2" s="1"/>
  <c r="Q35" i="2"/>
  <c r="D35" i="2" s="1"/>
  <c r="F35" i="2" s="1"/>
  <c r="Q36" i="2"/>
  <c r="D36" i="2" s="1"/>
  <c r="Q37" i="2"/>
  <c r="D37" i="2" s="1"/>
  <c r="Q38" i="2"/>
  <c r="D38" i="2" s="1"/>
  <c r="Q39" i="2"/>
  <c r="D39" i="2" s="1"/>
  <c r="F39" i="2" s="1"/>
  <c r="Q40" i="2"/>
  <c r="D40" i="2" s="1"/>
  <c r="Q41" i="2"/>
  <c r="D41" i="2" s="1"/>
  <c r="Q42" i="2"/>
  <c r="D42" i="2" s="1"/>
  <c r="F42" i="2" s="1"/>
  <c r="Q43" i="2"/>
  <c r="D43" i="2" s="1"/>
  <c r="F43" i="2" s="1"/>
  <c r="Q44" i="2"/>
  <c r="D44" i="2" s="1"/>
  <c r="Q45" i="2"/>
  <c r="D45" i="2" s="1"/>
  <c r="Q46" i="2"/>
  <c r="D46" i="2" s="1"/>
  <c r="F46" i="2" s="1"/>
  <c r="Q47" i="2"/>
  <c r="Q20" i="2"/>
  <c r="D20" i="2" s="1"/>
  <c r="F47" i="2" l="1"/>
  <c r="F27" i="2"/>
  <c r="F23" i="2"/>
  <c r="F31" i="2"/>
  <c r="F44" i="2"/>
  <c r="F40" i="2"/>
  <c r="F38" i="2"/>
  <c r="F36" i="2"/>
  <c r="F33" i="2"/>
  <c r="F32" i="2"/>
  <c r="F29" i="2"/>
  <c r="F30" i="2"/>
  <c r="F28" i="2"/>
  <c r="F26" i="2"/>
  <c r="F24" i="2"/>
  <c r="C13" i="3"/>
  <c r="F45" i="2"/>
  <c r="F41" i="2"/>
  <c r="F37" i="2"/>
  <c r="F25" i="2"/>
  <c r="F34" i="2"/>
  <c r="D48" i="2"/>
  <c r="C29" i="4" s="1"/>
  <c r="F22" i="2"/>
  <c r="F21" i="2"/>
  <c r="G20" i="2"/>
  <c r="E13" i="3" l="1"/>
  <c r="G48" i="2"/>
  <c r="C12" i="3"/>
  <c r="E20" i="2"/>
  <c r="E48" i="2" s="1"/>
  <c r="F36" i="4" l="1"/>
  <c r="C6" i="4"/>
  <c r="F27" i="4" s="1"/>
  <c r="E6" i="4"/>
  <c r="F28" i="4" s="1"/>
  <c r="C8" i="4"/>
  <c r="B9" i="4"/>
  <c r="A11" i="4"/>
  <c r="C13" i="4"/>
  <c r="C15" i="4"/>
  <c r="C17" i="4"/>
  <c r="C19" i="4"/>
  <c r="B2" i="3"/>
  <c r="D2" i="3"/>
  <c r="F20" i="2" l="1"/>
  <c r="F48" i="2" l="1"/>
  <c r="E12" i="3"/>
  <c r="E29" i="4" s="1"/>
  <c r="G29" i="4" s="1"/>
  <c r="E23" i="4" s="1"/>
  <c r="A22" i="4" l="1"/>
</calcChain>
</file>

<file path=xl/comments1.xml><?xml version="1.0" encoding="utf-8"?>
<comments xmlns="http://schemas.openxmlformats.org/spreadsheetml/2006/main">
  <authors>
    <author>Тодоров Олександр Болеславович</author>
  </authors>
  <commentList>
    <comment ref="A1" authorId="0" shapeId="0">
      <text>
        <r>
          <rPr>
            <b/>
            <sz val="9"/>
            <color indexed="81"/>
            <rFont val="Tahoma"/>
            <family val="2"/>
            <charset val="204"/>
          </rPr>
          <t>версія шаблону 1.2 2025 рік з ПДВ</t>
        </r>
      </text>
    </comment>
    <comment ref="I8" authorId="0" shapeId="0">
      <text>
        <r>
          <rPr>
            <sz val="9"/>
            <color indexed="81"/>
            <rFont val="Tahoma"/>
            <family val="2"/>
            <charset val="204"/>
          </rPr>
          <t xml:space="preserve">У випадку, якщо надання соц. послуги згідно договору з Фондом розпочалося не з початку місяця, то у даному рядку необхідно змінити значення клітинки відповідного місяця початку надання соц послуги на актуальну кількість робочих днів у даному місяці  </t>
        </r>
      </text>
    </comment>
    <comment ref="B12" authorId="0" shapeId="0">
      <text>
        <r>
          <rPr>
            <b/>
            <sz val="9"/>
            <color indexed="81"/>
            <rFont val="Tahoma"/>
            <family val="2"/>
            <charset val="204"/>
          </rPr>
          <t xml:space="preserve">колонка заповнюється вручну
</t>
        </r>
        <r>
          <rPr>
            <sz val="9"/>
            <color indexed="81"/>
            <rFont val="Tahoma"/>
            <family val="2"/>
            <charset val="204"/>
          </rPr>
          <t>(вноситься ПЛАНОВА кількість працівників відповідно до Додатка 1 до Договору, укладеному з Фондом</t>
        </r>
      </text>
    </comment>
    <comment ref="B15" authorId="0" shapeId="0">
      <text>
        <r>
          <rPr>
            <sz val="9"/>
            <color indexed="81"/>
            <rFont val="Tahoma"/>
            <family val="2"/>
            <charset val="204"/>
          </rPr>
          <t>ПІБ керівника надавача соціальної послуги</t>
        </r>
      </text>
    </comment>
    <comment ref="E15" authorId="0" shapeId="0">
      <text>
        <r>
          <rPr>
            <sz val="9"/>
            <color indexed="81"/>
            <rFont val="Tahoma"/>
            <family val="2"/>
            <charset val="204"/>
          </rPr>
          <t>!!! Підписувати вручну та ставити жодні печатки НІ ДЕ НЕ ПОТРІБНО! 
Підписувати виключно кваліфікованим електронним цифровим підписом (КЕП)</t>
        </r>
      </text>
    </comment>
    <comment ref="B17" authorId="0" shapeId="0">
      <text>
        <r>
          <rPr>
            <sz val="9"/>
            <color indexed="81"/>
            <rFont val="Tahoma"/>
            <family val="2"/>
            <charset val="204"/>
          </rPr>
          <t>ПІБ головного бухгалтера надавача соціальної послуги (за наявності), у разі відсутності бухгалтера про це необхідно зазначати щомісяця у супровідному листі до звіту</t>
        </r>
      </text>
    </comment>
  </commentList>
</comments>
</file>

<file path=xl/comments2.xml><?xml version="1.0" encoding="utf-8"?>
<comments xmlns="http://schemas.openxmlformats.org/spreadsheetml/2006/main">
  <authors>
    <author>Тодоров Олександр Болеславович</author>
  </authors>
  <commentList>
    <comment ref="C4" authorId="0" shapeId="0">
      <text>
        <r>
          <rPr>
            <sz val="9"/>
            <color indexed="81"/>
            <rFont val="Tahoma"/>
            <family val="2"/>
            <charset val="204"/>
          </rPr>
          <t>дата укладення договору з Фондом</t>
        </r>
      </text>
    </comment>
    <comment ref="E4" authorId="0" shapeId="0">
      <text>
        <r>
          <rPr>
            <sz val="9"/>
            <color indexed="81"/>
            <rFont val="Tahoma"/>
            <family val="2"/>
            <charset val="204"/>
          </rPr>
          <t>номер укладеного договору з Фондом</t>
        </r>
      </text>
    </comment>
    <comment ref="C5" authorId="0" shapeId="0">
      <text>
        <r>
          <rPr>
            <sz val="9"/>
            <color indexed="81"/>
            <rFont val="Tahoma"/>
            <family val="2"/>
            <charset val="204"/>
          </rPr>
          <t>назва місяця, за який формується звітність</t>
        </r>
      </text>
    </comment>
    <comment ref="B6" authorId="0" shapeId="0">
      <text>
        <r>
          <rPr>
            <sz val="11"/>
            <color indexed="81"/>
            <rFont val="Times New Roman"/>
            <family val="1"/>
            <charset val="204"/>
          </rPr>
          <t>назва міста надавача</t>
        </r>
      </text>
    </comment>
    <comment ref="A8" authorId="0" shapeId="0">
      <text>
        <r>
          <rPr>
            <sz val="9"/>
            <color indexed="81"/>
            <rFont val="Tahoma"/>
            <family val="2"/>
            <charset val="204"/>
          </rPr>
          <t>найменування надавача комплексної соціальної послуги</t>
        </r>
      </text>
    </comment>
    <comment ref="C10" authorId="0" shapeId="0">
      <text>
        <r>
          <rPr>
            <sz val="9"/>
            <color indexed="81"/>
            <rFont val="Tahoma"/>
            <family val="2"/>
            <charset val="204"/>
          </rPr>
          <t>посада та ПІБ керівника організації</t>
        </r>
      </text>
    </comment>
    <comment ref="C12" authorId="0" shapeId="0">
      <text>
        <r>
          <rPr>
            <sz val="9"/>
            <color indexed="81"/>
            <rFont val="Tahoma"/>
            <family val="2"/>
            <charset val="204"/>
          </rPr>
          <t>назва відповідного документа організації (наприклад Статуту)</t>
        </r>
      </text>
    </comment>
    <comment ref="C14" authorId="0" shapeId="0">
      <text>
        <r>
          <rPr>
            <sz val="9"/>
            <color indexed="81"/>
            <rFont val="Tahoma"/>
            <family val="2"/>
            <charset val="204"/>
          </rPr>
          <t>Заповнюється у випадку, коли надавач соціальної послуги фізична особа-підприємець</t>
        </r>
      </text>
    </comment>
    <comment ref="C16" authorId="0" shapeId="0">
      <text>
        <r>
          <rPr>
            <sz val="9"/>
            <color indexed="81"/>
            <rFont val="Tahoma"/>
            <family val="2"/>
            <charset val="204"/>
          </rPr>
          <t>назва відповідного документа фізичної особи-підприємця (наприклад Виписка з відповідного реєстру (дата, номер виписки)</t>
        </r>
      </text>
    </comment>
    <comment ref="J17" authorId="0" shapeId="0">
      <text>
        <r>
          <rPr>
            <b/>
            <sz val="9"/>
            <color indexed="81"/>
            <rFont val="Tahoma"/>
            <family val="2"/>
            <charset val="204"/>
          </rPr>
          <t>!!! Колонка для заповнення</t>
        </r>
      </text>
    </comment>
    <comment ref="K17" authorId="0" shapeId="0">
      <text>
        <r>
          <rPr>
            <b/>
            <sz val="9"/>
            <color theme="1"/>
            <rFont val="Tahoma"/>
            <family val="2"/>
            <charset val="204"/>
          </rPr>
          <t>!!! Колонка для заповнення (якщо заходів кілька, вказується середня тривалість заходів)</t>
        </r>
      </text>
    </comment>
    <comment ref="L17" authorId="0" shapeId="0">
      <text>
        <r>
          <rPr>
            <b/>
            <sz val="9"/>
            <color indexed="81"/>
            <rFont val="Tahoma"/>
            <family val="2"/>
            <charset val="204"/>
          </rPr>
          <t>!!! Колонка для заповнення</t>
        </r>
      </text>
    </comment>
    <comment ref="G18" authorId="0" shapeId="0">
      <text>
        <r>
          <rPr>
            <sz val="9"/>
            <color indexed="81"/>
            <rFont val="Tahoma"/>
            <family val="2"/>
            <charset val="204"/>
          </rPr>
          <t>у випадку перевищення норми навантаження у 22 отримувача послуги на 1 фахівця, відповідна клітинка буде виділена червоним кольором</t>
        </r>
      </text>
    </comment>
    <comment ref="F50"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F52"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comments3.xml><?xml version="1.0" encoding="utf-8"?>
<comments xmlns="http://schemas.openxmlformats.org/spreadsheetml/2006/main">
  <authors>
    <author>Тодоров Олександр Болеславович</author>
  </authors>
  <commentList>
    <comment ref="E1" authorId="0" shapeId="0">
      <text>
        <r>
          <rPr>
            <sz val="9"/>
            <color indexed="81"/>
            <rFont val="Tahoma"/>
            <family val="2"/>
            <charset val="204"/>
          </rPr>
          <t>на цьому аркуші заповнюються лише поля, які виділені жовтим кольором</t>
        </r>
      </text>
    </comment>
    <comment ref="A2" authorId="0" shapeId="0">
      <text>
        <r>
          <rPr>
            <sz val="9"/>
            <color indexed="81"/>
            <rFont val="Tahoma"/>
            <family val="2"/>
            <charset val="204"/>
          </rPr>
          <t>в цьому полі необхідно вказати назву посади керівника і назву організації надвача соціальної послуги, наприклад: 
-Директор Благодійної організації "Назва організації"- 
або 
-Фізична особа підпиємець
(ПІБ керівника або ПІБ ФОПа у цій клітинці вказувати не потрібно)</t>
        </r>
      </text>
    </comment>
    <comment ref="A3"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C22" authorId="0" shapeId="0">
      <text>
        <r>
          <rPr>
            <sz val="9"/>
            <color indexed="81"/>
            <rFont val="Tahoma"/>
            <family val="2"/>
            <charset val="204"/>
          </rPr>
          <t>тут необхідно написати фактичну вартість надання соціальної послуги за звітний місяць (прописом) (сума знаходиться у клітинці G29)</t>
        </r>
      </text>
    </comment>
    <comment ref="A23" authorId="0" shapeId="0">
      <text>
        <r>
          <rPr>
            <sz val="9"/>
            <color indexed="81"/>
            <rFont val="Tahoma"/>
            <family val="2"/>
            <charset val="204"/>
          </rPr>
          <t>необхідно вказати кількість копійок фактичної вартості надання соц. послуги (з клітинки G29</t>
        </r>
      </text>
    </comment>
    <comment ref="E36"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sharedStrings.xml><?xml version="1.0" encoding="utf-8"?>
<sst xmlns="http://schemas.openxmlformats.org/spreadsheetml/2006/main" count="191" uniqueCount="136">
  <si>
    <t>Обсяг проведеного заходу (годин)</t>
  </si>
  <si>
    <t>Кількість заходів (од.)</t>
  </si>
  <si>
    <t>Кількість годин на один захід (годин)</t>
  </si>
  <si>
    <t>Кількість годин фактично проведених заходів (годин)</t>
  </si>
  <si>
    <t>Разом</t>
  </si>
  <si>
    <t>Фахівець із соціальної роботи</t>
  </si>
  <si>
    <t>Х</t>
  </si>
  <si>
    <t>(найменування надавача соціальних послуг)</t>
  </si>
  <si>
    <t>Надавач комплексної соціальної послуги</t>
  </si>
  <si>
    <t>м.</t>
  </si>
  <si>
    <t>за</t>
  </si>
  <si>
    <t>(посада, прізвище, власне ім’я, по батькові (за наявності)</t>
  </si>
  <si>
    <t>в особі</t>
  </si>
  <si>
    <t>(назва та реквізити документа)</t>
  </si>
  <si>
    <t>що діє на підставі</t>
  </si>
  <si>
    <t>(прізвище, власне ім’я, по батькові (за наявності) фізичної особи - підприємця, що надає соціальні послуги)</t>
  </si>
  <si>
    <t>(або</t>
  </si>
  <si>
    <t>Посада</t>
  </si>
  <si>
    <t>№ з/п</t>
  </si>
  <si>
    <t>Керівник</t>
  </si>
  <si>
    <t>(підпис)</t>
  </si>
  <si>
    <t>Головний бухгалтер</t>
  </si>
  <si>
    <t>(прізвище, власне ім'я та по батькові (за наявності)</t>
  </si>
  <si>
    <t>202     року</t>
  </si>
  <si>
    <t>"      "</t>
  </si>
  <si>
    <t>№</t>
  </si>
  <si>
    <t>Акт реалізованих заходів</t>
  </si>
  <si>
    <t>),</t>
  </si>
  <si>
    <t>Кількість фактичних годин надання комлексної соціальної послуги з формування життєстійкості фахівцями протягом звітного періоду, од. **</t>
  </si>
  <si>
    <t>Кількість фахівців</t>
  </si>
  <si>
    <t>станом на 01</t>
  </si>
  <si>
    <t xml:space="preserve">(найменування місцевого учасника експериментального проекту) </t>
  </si>
  <si>
    <t>(власне ім'я, прізвище)</t>
  </si>
  <si>
    <t>ЗА ВИКОНАВЦЯ</t>
  </si>
  <si>
    <t>ЗА ЗАМОВНИКА</t>
  </si>
  <si>
    <t>гривень</t>
  </si>
  <si>
    <t>(</t>
  </si>
  <si>
    <t>202__ року</t>
  </si>
  <si>
    <t>(реквізити договору про забезпечення надання комплексної соціальної послуги з формування життєстійкості)</t>
  </si>
  <si>
    <t>(підпис)                           власне ім'я, прізвище</t>
  </si>
  <si>
    <t>Керівник Фонду соціального захисту осіб з інвалідністю</t>
  </si>
  <si>
    <t xml:space="preserve">ЗАТВЕРДЖУЮ        </t>
  </si>
  <si>
    <t xml:space="preserve">ЗАТВЕРДЖУЮ                 
</t>
  </si>
  <si>
    <t>під час надання соціальної послуги із соціального супроводу</t>
  </si>
  <si>
    <t>військовослужбовців та членів їх сімей</t>
  </si>
  <si>
    <t>(договір від</t>
  </si>
  <si>
    <t>)</t>
  </si>
  <si>
    <t>Надавач соціальної послуги</t>
  </si>
  <si>
    <t>Посада фахівця</t>
  </si>
  <si>
    <t>Найменування заходу, що становить зміст соціальної послуги із соціального супроводу військовослужбовців та членів їх сімей</t>
  </si>
  <si>
    <t>Кількість отримувачів соціальної послуги, які взяли участь в заході, що становить зміст соціальної послуги із соціального супроводу військовослужбовців та членів їх сімей</t>
  </si>
  <si>
    <t>Соціальний працівник</t>
  </si>
  <si>
    <t>Кількість годин на один захід В МЕЖАХ ОРІЄНТОВНОЇ ТРИВАЛОСТІ ЗАХОДУ (в межах значень у колонці N)</t>
  </si>
  <si>
    <t xml:space="preserve">Оцінювання індивідуальних потреб отримувача соціальної послуги </t>
  </si>
  <si>
    <t>Вибір шляхів розв’язання проблеми, допомога у формуванні позитивної мотивації, вибір доступних і сприятливих можливостей і ресурсів</t>
  </si>
  <si>
    <t>Складання/перегляд індивідуального плану надання соціальної послуги</t>
  </si>
  <si>
    <t>Інформування отримувача соціальної послуги, зокрема щодо соціального захисту, охорони здоров’я, освіти, отримання безоплатної правничої допомоги через мережу центрів з надання безоплатної правничої допомоги</t>
  </si>
  <si>
    <t>Консультування отримувача соціальної послуги, зокрема щодо надання психосоціальної підтримки</t>
  </si>
  <si>
    <t>Консультування отримувача соціальної послуги щодо зміцнення сім’ї військовослужбовця, підвищення стійкості стосунків/особливостей взаємодії з партнерами та дітьми під час проходження військової служби та після звільнення з такої служби</t>
  </si>
  <si>
    <t>Установлення зв’язків з членами сім’ї військовослужбовця з метою надання їм психосоціальної підтримки, відновлення контактів між військовослужбовцем та членами його сім’ї у разі їх втрати</t>
  </si>
  <si>
    <t>Забезпечення розвитку комунікативних та соціальних навичок військовослужбовця</t>
  </si>
  <si>
    <t>Надання допомоги в оформленні необхідних документів</t>
  </si>
  <si>
    <t>Здійснення заходів, спрямованих на соціальну профілактику ігрової залежності (лудоманії), вживання психоактивних речовин, соціально небезпечних захворювань, протиправної та інших форм залежностей та видів девіантної поведінки</t>
  </si>
  <si>
    <t>Допомога і супровід військовослужбовця на етапах призову його на військову службу під час мобілізації, в особливий період та на етапі звільнення з такої служби, що спрямовані на його адаптацію до умов військової служби та до цивільного життя відповідно</t>
  </si>
  <si>
    <t>Представництво інтересів отримувача соціальної послуги в державних органах, органах місцевого самоврядування, громадських та благодійних організаціях, інших установах незалежно від форми власності, зокрема з метою сприяння в отриманні інших послуг і консультацій/допомоги фахівців відповідно до виявлених потреб</t>
  </si>
  <si>
    <t>Здійснення заходів, спрямованих на профілактику та реагування на домашнє насильство у сім’ї військовослужбовця, запобігання жорстокому поводженню з дітьми та реагування на такі випадки</t>
  </si>
  <si>
    <t>Супервізія</t>
  </si>
  <si>
    <t>Кількість заходів (од.) У МЕЖАХ КІЛЬКОСТІ ЗАХОДІВ НА ОДНОГО ОТРИМУВАЧА (в межах колонки M)</t>
  </si>
  <si>
    <t>Розрахункова кількість заходів на одного отримувача послуги, що підлягає оплаті</t>
  </si>
  <si>
    <t>Звіт
про соціальну послугу із соціального супроводу військовослужбовців 
та членів їх сімей у військових частинах (підрозділах) Збройних Сил,
надану у звітному періоді*</t>
  </si>
  <si>
    <t>(найменування надавача соціальної послуги)</t>
  </si>
  <si>
    <t>Кількість осіб, яким надано соціальну послугу із соціального супроводу військовослуж-бовців та членів їх сімей</t>
  </si>
  <si>
    <t xml:space="preserve">Кількість запланованих годин
надання соціальної послуги із соціального супроводу військовослуж-бовців та членів їх сімей протягом звітного періоду в межах передбаченої трудовим законодавством нормальної тривалості 
робочого часу фахівців 
</t>
  </si>
  <si>
    <t>Загальна кількість робочих днів у місяці</t>
  </si>
  <si>
    <t>Квітень</t>
  </si>
  <si>
    <t>Травень</t>
  </si>
  <si>
    <t>Червень</t>
  </si>
  <si>
    <t>Липень</t>
  </si>
  <si>
    <t>Серпень</t>
  </si>
  <si>
    <t>Вересень</t>
  </si>
  <si>
    <t>Жовтень</t>
  </si>
  <si>
    <t>Листопад</t>
  </si>
  <si>
    <t>Лютий</t>
  </si>
  <si>
    <t>Березень</t>
  </si>
  <si>
    <t>Січень</t>
  </si>
  <si>
    <t>Кількість запланованих годин на день</t>
  </si>
  <si>
    <t>* До звіту додається акт надання соціальної послуги із соціального супроводу військовослужбовців та членів їх сімей (додаток 2).                                                                                                                                                                                                                                                                                                                                              ** Кількість фактичних годин надання соціальної послуги із соціального супроводу військовослужбовців та членів їх сімей визначається як сума годин виконання заходів соціальної послуги із соціального супроводу військовослужбовців та членів їх сімей кожним фахівцем надавача соціальної послуги.                                                                                                                                                                                                                                                                                        Для розрахунку запланованих годин надання соціальної послуги із соціального супроводу військовослужбовців та членів їх сімей пропонуються примірні нормативи часу виконання заходів соціальної послуги із соціального супроводу військовослужбовців та членів їх сімей, що додаються (додаток 3).                                                                                                                                                                                                                                                                                            До звіту додається акт реалізованих заходів під час надання соціальної послуги із соціального супроводу військовослужбовців та членів їх сімей (додаток 1).</t>
  </si>
  <si>
    <t>Гранична кількість отримувачів соціальної послуги на одного фахівця надавача послуги</t>
  </si>
  <si>
    <t>відповідно до* договору від</t>
  </si>
  <si>
    <t>Акт № ____
надання соціальної послуги із соціального супроводу 
військовослужбовців та членів їх сімей</t>
  </si>
  <si>
    <t>* Зазначити реквізити договору про забезпечення надання соціальної послуги із соціального супроводу 
військовослужбовців та членів їх сімей</t>
  </si>
  <si>
    <t>Кількість фахівців**</t>
  </si>
  <si>
    <t>** Надавач соціальної послуги із соціального супроводу військовослужбовців та членів їх сімей зазначає кількість фахівців, які безпосередньо надають цю послуг, з урахуванням положень Порядку реалізації експериментального проекту із запровадження договірної форми надання соціальної послуги із соціального супроводу військовослужбовців та членів їх сімей у військових частинах (підрозділах) Збройних Сил, затвердженого постановою Кабінету Міністрів України від 3 жовтня 2023 № 1050.</t>
  </si>
  <si>
    <t>Розрахункова таблиця кількості запланованих годин надання соціальної послуги (для заповнення колонки "D" звіту)</t>
  </si>
  <si>
    <t xml:space="preserve">Кількість 
здійснених заходів, що становлять зміст соціальної послуги із соціального супроводу військовослуж-бовців та членів їх сімей
</t>
  </si>
  <si>
    <t>Кількість запланованих годин надання соціальної послуги із соціального супроводу військовослужбовців та членів їх сімей протягом звітного періоду в межах передбаченої трудовим законодавством нормальної тривалості 
робочого часу фахівців
(години)</t>
  </si>
  <si>
    <t>Кількість фактичних годин надання соціальної послуги із соціального супроводу військовослуж-бовців та членів їх сімей (години)</t>
  </si>
  <si>
    <t>X</t>
  </si>
  <si>
    <t>Кількість заходів на одного отримувача соціальної послуги, (од.), відповідно Примірного нормативу часу, затвердженому наказом Мінсоцполітики від 24.10.2023 №401-Н</t>
  </si>
  <si>
    <t>Орієнтовна тривалість одного заходу (год.) відповідно Примірного нормативу часу, затвердженому наказом Мінсоцполітики від 24.10.2023 №401-Н</t>
  </si>
  <si>
    <r>
      <t xml:space="preserve">що називатиметься надалі "Виконавець", з однієї сторони та </t>
    </r>
    <r>
      <rPr>
        <b/>
        <sz val="14"/>
        <color theme="1"/>
        <rFont val="Times New Roman"/>
        <family val="1"/>
        <charset val="204"/>
      </rPr>
      <t>Фонд соціального захисту осіб з інвалідністю в особі керівника</t>
    </r>
    <r>
      <rPr>
        <sz val="14"/>
        <color theme="1"/>
        <rFont val="Times New Roman"/>
        <family val="1"/>
        <charset val="204"/>
      </rPr>
      <t xml:space="preserve">, який діє на підставі </t>
    </r>
    <r>
      <rPr>
        <b/>
        <sz val="14"/>
        <color theme="1"/>
        <rFont val="Times New Roman"/>
        <family val="1"/>
        <charset val="204"/>
      </rPr>
      <t>Положення про Фонд соціального захисту осіб з інвалідністю</t>
    </r>
    <r>
      <rPr>
        <sz val="14"/>
        <color theme="1"/>
        <rFont val="Times New Roman"/>
        <family val="1"/>
        <charset val="204"/>
      </rPr>
      <t>, затвердженого наказом Міністерства соціальної політики України від 14.04.2011 №129 (зі змінами), називатиметься надалі “Замовник”, погодили, що загальна фактична вартість надання соціальної послуги із соціального супроводу військовослужбовців та членів їх сімей, яка підлягає сплаті, становить</t>
    </r>
  </si>
  <si>
    <t>2025 року</t>
  </si>
  <si>
    <t>Кількість робочих днів по місяцях у 2025 році</t>
  </si>
  <si>
    <t>гривень.</t>
  </si>
  <si>
    <t>копійок) з ПДВ, в тому числі сума податку на додану вартість</t>
  </si>
  <si>
    <t xml:space="preserve">Фактична вартість надання соціальної послуги із соціального супроводу військовослуж-бовців та членів їх сімей за звітний період з ПДВ
(гривні)
</t>
  </si>
  <si>
    <t>Кількість запланованих годин для Соціального працівника</t>
  </si>
  <si>
    <t>Кількість запланованих годин для Фахівця із соціальної роботи</t>
  </si>
  <si>
    <t>Грудень</t>
  </si>
  <si>
    <t>Кількість фахівців із соціальної роботи</t>
  </si>
  <si>
    <t>Кількість Соціальних працівників</t>
  </si>
  <si>
    <t>вересень</t>
  </si>
  <si>
    <t>січень</t>
  </si>
  <si>
    <t>грудень</t>
  </si>
  <si>
    <t>лютий</t>
  </si>
  <si>
    <t>березень</t>
  </si>
  <si>
    <t>квітень</t>
  </si>
  <si>
    <t>травень</t>
  </si>
  <si>
    <t>червень</t>
  </si>
  <si>
    <t>липень</t>
  </si>
  <si>
    <t>серпень</t>
  </si>
  <si>
    <t>жовтень</t>
  </si>
  <si>
    <t>листопад</t>
  </si>
  <si>
    <t>Рік</t>
  </si>
  <si>
    <t>Місяць</t>
  </si>
  <si>
    <t>Кількість робочих днів у 2025 році (од.)</t>
  </si>
  <si>
    <t>Кількість робочих годин на день (од.)</t>
  </si>
  <si>
    <t>Кількість працівників, (чол.)</t>
  </si>
  <si>
    <t>Кількість людино-годин (од.)</t>
  </si>
  <si>
    <t>Гранична вартість однієї людино-години (грн)</t>
  </si>
  <si>
    <t>Ціна договору без ПДВ (грн)</t>
  </si>
  <si>
    <t>Всього</t>
  </si>
  <si>
    <t>-</t>
  </si>
  <si>
    <t>Сума ПДВ (грн)</t>
  </si>
  <si>
    <t>Ціна договороу з ПДВ (грн)</t>
  </si>
  <si>
    <t>Вартість надання соціальної послуги із соціального супроводу військовослуж-бовців та членів їх сімей відповідно до договору за звітний період з ПДВ
(гривні) від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</si>
</sst>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2"/>
      <color theme="1"/>
      <name val="Calibri"/>
      <family val="2"/>
      <charset val="204"/>
      <scheme val="minor"/>
    </font>
    <font>
      <sz val="12"/>
      <color theme="1"/>
      <name val="Calibri"/>
      <family val="2"/>
      <charset val="204"/>
      <scheme val="minor"/>
    </font>
    <font>
      <sz val="9"/>
      <color indexed="81"/>
      <name val="Tahoma"/>
      <family val="2"/>
      <charset val="204"/>
    </font>
    <font>
      <sz val="14"/>
      <color theme="1"/>
      <name val="Times New Roman"/>
      <family val="1"/>
      <charset val="204"/>
    </font>
    <font>
      <b/>
      <sz val="14"/>
      <color theme="1"/>
      <name val="Times New Roman"/>
      <family val="1"/>
      <charset val="204"/>
    </font>
    <font>
      <sz val="11"/>
      <color indexed="81"/>
      <name val="Times New Roman"/>
      <family val="1"/>
      <charset val="204"/>
    </font>
    <font>
      <sz val="14"/>
      <color theme="1"/>
      <name val="Calibri"/>
      <family val="2"/>
      <charset val="204"/>
      <scheme val="minor"/>
    </font>
    <font>
      <sz val="11"/>
      <color theme="1"/>
      <name val="Times New Roman"/>
      <family val="1"/>
      <charset val="204"/>
    </font>
    <font>
      <b/>
      <sz val="12"/>
      <color rgb="FF000000"/>
      <name val="Times New Roman"/>
      <family val="1"/>
      <charset val="204"/>
    </font>
    <font>
      <sz val="12"/>
      <color rgb="FF000000"/>
      <name val="Times New Roman"/>
      <family val="1"/>
      <charset val="204"/>
    </font>
    <font>
      <b/>
      <sz val="11"/>
      <color theme="1"/>
      <name val="Times New Roman"/>
      <family val="1"/>
      <charset val="204"/>
    </font>
    <font>
      <b/>
      <sz val="9"/>
      <color indexed="81"/>
      <name val="Tahoma"/>
      <family val="2"/>
      <charset val="204"/>
    </font>
    <font>
      <b/>
      <sz val="9"/>
      <color theme="1"/>
      <name val="Tahoma"/>
      <family val="2"/>
      <charset val="204"/>
    </font>
    <font>
      <sz val="16"/>
      <color theme="1"/>
      <name val="Times New Roman"/>
      <family val="1"/>
      <charset val="204"/>
    </font>
    <font>
      <sz val="18"/>
      <color theme="1"/>
      <name val="Times New Roman"/>
      <family val="1"/>
      <charset val="204"/>
    </font>
    <font>
      <b/>
      <sz val="14"/>
      <color theme="1" tint="0.14999847407452621"/>
      <name val="Calibri"/>
      <family val="2"/>
      <charset val="204"/>
      <scheme val="minor"/>
    </font>
  </fonts>
  <fills count="4">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06">
    <xf numFmtId="0" fontId="0" fillId="0" borderId="0" xfId="0"/>
    <xf numFmtId="0" fontId="4" fillId="0" borderId="0" xfId="0" applyFont="1"/>
    <xf numFmtId="0" fontId="4" fillId="0" borderId="0" xfId="0" applyFont="1" applyBorder="1"/>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right"/>
    </xf>
    <xf numFmtId="0" fontId="6" fillId="0" borderId="0" xfId="0" applyFont="1" applyBorder="1" applyAlignment="1">
      <alignment horizontal="left"/>
    </xf>
    <xf numFmtId="0" fontId="6" fillId="0" borderId="0" xfId="0" applyFont="1" applyAlignment="1">
      <alignment vertical="center"/>
    </xf>
    <xf numFmtId="0" fontId="9" fillId="0" borderId="0" xfId="0" applyFont="1"/>
    <xf numFmtId="0" fontId="1" fillId="0" borderId="0" xfId="0" applyFont="1"/>
    <xf numFmtId="0" fontId="1" fillId="0" borderId="0" xfId="0" applyFont="1" applyBorder="1"/>
    <xf numFmtId="0" fontId="1" fillId="0" borderId="0" xfId="0" applyFont="1" applyBorder="1" applyAlignment="1">
      <alignment horizontal="center" vertical="center"/>
    </xf>
    <xf numFmtId="0" fontId="3" fillId="0" borderId="0" xfId="0" applyFont="1" applyAlignment="1">
      <alignment vertical="center"/>
    </xf>
    <xf numFmtId="0" fontId="7" fillId="0" borderId="0" xfId="0" applyFont="1" applyAlignment="1">
      <alignment horizontal="right"/>
    </xf>
    <xf numFmtId="0" fontId="7" fillId="0" borderId="0" xfId="0" applyFont="1" applyAlignment="1">
      <alignment horizontal="center" vertical="center" wrapText="1"/>
    </xf>
    <xf numFmtId="0" fontId="6" fillId="0" borderId="3" xfId="0" applyFont="1" applyBorder="1" applyAlignment="1" applyProtection="1">
      <alignment horizontal="center"/>
    </xf>
    <xf numFmtId="49" fontId="6" fillId="0" borderId="3" xfId="0" applyNumberFormat="1" applyFont="1" applyBorder="1" applyAlignment="1">
      <alignment horizontal="left"/>
    </xf>
    <xf numFmtId="0" fontId="6" fillId="0" borderId="3" xfId="0" applyFont="1" applyBorder="1" applyAlignment="1">
      <alignment horizontal="left"/>
    </xf>
    <xf numFmtId="0" fontId="2" fillId="0" borderId="3" xfId="0" applyFont="1" applyBorder="1" applyAlignment="1" applyProtection="1">
      <alignment vertical="center" wrapText="1"/>
    </xf>
    <xf numFmtId="0" fontId="1" fillId="0" borderId="2" xfId="0" applyFont="1" applyBorder="1" applyAlignment="1">
      <alignment vertical="top"/>
    </xf>
    <xf numFmtId="0" fontId="6" fillId="0" borderId="3" xfId="0" applyFont="1" applyBorder="1" applyAlignment="1" applyProtection="1">
      <alignment horizontal="left"/>
      <protection locked="0"/>
    </xf>
    <xf numFmtId="0" fontId="0" fillId="0" borderId="0" xfId="0" applyAlignment="1"/>
    <xf numFmtId="0" fontId="0" fillId="0" borderId="0" xfId="0" applyAlignment="1">
      <alignment wrapText="1"/>
    </xf>
    <xf numFmtId="0" fontId="10" fillId="0" borderId="0" xfId="0" applyFont="1"/>
    <xf numFmtId="0" fontId="1" fillId="0" borderId="0" xfId="0" applyFont="1" applyAlignment="1"/>
    <xf numFmtId="0" fontId="1" fillId="0" borderId="3" xfId="0" applyFont="1" applyBorder="1" applyAlignment="1"/>
    <xf numFmtId="0" fontId="1" fillId="0" borderId="0" xfId="0" applyFont="1" applyAlignment="1">
      <alignment wrapText="1"/>
    </xf>
    <xf numFmtId="0" fontId="0" fillId="0" borderId="0" xfId="0" applyBorder="1"/>
    <xf numFmtId="0" fontId="6" fillId="0" borderId="1" xfId="0" applyNumberFormat="1" applyFont="1" applyBorder="1" applyAlignment="1" applyProtection="1">
      <alignment horizontal="center" vertical="center" wrapText="1"/>
    </xf>
    <xf numFmtId="0" fontId="12" fillId="0" borderId="1" xfId="0" applyFont="1" applyBorder="1" applyAlignment="1">
      <alignment horizontal="left" vertical="center" wrapText="1"/>
    </xf>
    <xf numFmtId="0" fontId="10" fillId="0" borderId="0" xfId="0" applyFont="1" applyAlignment="1">
      <alignment horizontal="center"/>
    </xf>
    <xf numFmtId="0" fontId="10" fillId="0" borderId="0" xfId="0" applyFont="1" applyBorder="1" applyAlignment="1"/>
    <xf numFmtId="0" fontId="10" fillId="0" borderId="7" xfId="0" applyFont="1" applyBorder="1" applyAlignment="1"/>
    <xf numFmtId="0" fontId="10" fillId="0" borderId="0" xfId="0" applyFont="1" applyAlignment="1"/>
    <xf numFmtId="0" fontId="0" fillId="0" borderId="0" xfId="0" applyAlignment="1">
      <alignment vertical="top"/>
    </xf>
    <xf numFmtId="0" fontId="2" fillId="0" borderId="0" xfId="0" applyFont="1" applyBorder="1" applyAlignment="1"/>
    <xf numFmtId="0" fontId="13" fillId="0" borderId="0" xfId="0" applyFont="1" applyAlignment="1">
      <alignment horizontal="center"/>
    </xf>
    <xf numFmtId="164" fontId="2" fillId="0" borderId="3" xfId="0" applyNumberFormat="1" applyFont="1" applyBorder="1" applyAlignment="1" applyProtection="1">
      <alignment horizontal="center"/>
    </xf>
    <xf numFmtId="0" fontId="2" fillId="0" borderId="0" xfId="0" applyFont="1" applyAlignment="1">
      <alignment horizontal="right"/>
    </xf>
    <xf numFmtId="0" fontId="2" fillId="0" borderId="0" xfId="0" applyFont="1" applyAlignment="1"/>
    <xf numFmtId="0" fontId="1" fillId="0" borderId="0" xfId="0" applyFont="1" applyAlignment="1">
      <alignment vertical="center"/>
    </xf>
    <xf numFmtId="0" fontId="1" fillId="0" borderId="0" xfId="0" applyFont="1" applyAlignment="1">
      <alignment horizontal="center" vertical="top"/>
    </xf>
    <xf numFmtId="0" fontId="6" fillId="0" borderId="3" xfId="0" applyFont="1" applyBorder="1" applyAlignment="1">
      <alignment horizontal="center"/>
    </xf>
    <xf numFmtId="0" fontId="6" fillId="0" borderId="3" xfId="0" applyFont="1" applyBorder="1" applyAlignment="1"/>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left" wrapText="1"/>
    </xf>
    <xf numFmtId="0" fontId="6" fillId="0" borderId="0" xfId="0" applyFont="1" applyBorder="1" applyAlignment="1">
      <alignment wrapText="1"/>
    </xf>
    <xf numFmtId="0" fontId="6" fillId="0" borderId="0" xfId="0" applyFont="1" applyBorder="1" applyAlignment="1">
      <alignment horizontal="right" wrapText="1"/>
    </xf>
    <xf numFmtId="0" fontId="1" fillId="0" borderId="0" xfId="0" applyFont="1" applyAlignment="1" applyProtection="1">
      <alignment horizontal="left" wrapText="1"/>
    </xf>
    <xf numFmtId="0" fontId="4" fillId="0" borderId="0" xfId="0" applyFont="1" applyProtection="1"/>
    <xf numFmtId="0" fontId="1" fillId="0" borderId="0" xfId="0" applyFont="1" applyAlignment="1" applyProtection="1">
      <alignment vertical="center" wrapText="1"/>
    </xf>
    <xf numFmtId="0" fontId="1" fillId="0" borderId="0" xfId="0" applyFont="1" applyBorder="1" applyAlignment="1" applyProtection="1">
      <alignment vertical="top" wrapText="1"/>
    </xf>
    <xf numFmtId="0" fontId="6" fillId="0" borderId="0" xfId="0" applyFont="1" applyAlignment="1" applyProtection="1">
      <alignment horizontal="left" wrapText="1"/>
    </xf>
    <xf numFmtId="14" fontId="6" fillId="0" borderId="0" xfId="0" applyNumberFormat="1" applyFont="1" applyAlignment="1"/>
    <xf numFmtId="164" fontId="6" fillId="0" borderId="3" xfId="0" applyNumberFormat="1" applyFont="1" applyBorder="1" applyAlignment="1" applyProtection="1">
      <alignment horizontal="center"/>
    </xf>
    <xf numFmtId="0" fontId="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right" wrapText="1"/>
    </xf>
    <xf numFmtId="0" fontId="6" fillId="0" borderId="0" xfId="0" applyFont="1" applyAlignment="1">
      <alignment horizontal="center" vertical="center" wrapText="1"/>
    </xf>
    <xf numFmtId="164" fontId="7" fillId="0" borderId="3" xfId="0" applyNumberFormat="1" applyFont="1" applyBorder="1" applyAlignment="1" applyProtection="1">
      <alignment horizontal="center"/>
    </xf>
    <xf numFmtId="0" fontId="7" fillId="0" borderId="0" xfId="0" applyFont="1" applyBorder="1" applyAlignment="1">
      <alignment horizontal="right"/>
    </xf>
    <xf numFmtId="0" fontId="7" fillId="0" borderId="0" xfId="0" applyFont="1" applyAlignment="1">
      <alignment wrapText="1"/>
    </xf>
    <xf numFmtId="0" fontId="7" fillId="0" borderId="0" xfId="0" applyFont="1" applyAlignment="1">
      <alignment vertical="center" wrapText="1"/>
    </xf>
    <xf numFmtId="164" fontId="6" fillId="0" borderId="3" xfId="0" applyNumberFormat="1" applyFont="1" applyBorder="1" applyAlignment="1" applyProtection="1">
      <alignment horizontal="center" wrapText="1"/>
    </xf>
    <xf numFmtId="0" fontId="6" fillId="0" borderId="3" xfId="0" applyFont="1" applyBorder="1" applyAlignment="1" applyProtection="1">
      <alignment wrapText="1"/>
    </xf>
    <xf numFmtId="0" fontId="7" fillId="0" borderId="0" xfId="0" applyFont="1" applyAlignment="1">
      <alignment horizontal="right" wrapText="1"/>
    </xf>
    <xf numFmtId="14" fontId="7" fillId="0" borderId="3" xfId="0" applyNumberFormat="1"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14" fontId="2" fillId="0" borderId="3" xfId="0" applyNumberFormat="1" applyFont="1" applyBorder="1" applyAlignment="1" applyProtection="1">
      <alignment horizontal="center" wrapText="1"/>
    </xf>
    <xf numFmtId="14" fontId="7" fillId="0" borderId="3" xfId="0" applyNumberFormat="1" applyFont="1" applyBorder="1" applyAlignment="1" applyProtection="1">
      <alignment horizontal="center" wrapText="1"/>
    </xf>
    <xf numFmtId="0" fontId="2" fillId="0" borderId="0" xfId="0" applyFont="1" applyAlignment="1">
      <alignment horizontal="right" wrapText="1"/>
    </xf>
    <xf numFmtId="0" fontId="1" fillId="0" borderId="1"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0" xfId="0" applyFont="1" applyBorder="1" applyAlignment="1" applyProtection="1">
      <alignment horizontal="center" vertical="center" wrapText="1"/>
      <protection locked="0"/>
    </xf>
    <xf numFmtId="0" fontId="1" fillId="0" borderId="11" xfId="0" applyFont="1" applyBorder="1" applyAlignment="1">
      <alignment vertical="center" wrapText="1"/>
    </xf>
    <xf numFmtId="0" fontId="1" fillId="0" borderId="11" xfId="0" applyFont="1" applyBorder="1" applyAlignment="1">
      <alignment wrapText="1"/>
    </xf>
    <xf numFmtId="0" fontId="2" fillId="0" borderId="1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pplyProtection="1">
      <alignment horizontal="center" vertical="center"/>
    </xf>
    <xf numFmtId="0" fontId="1" fillId="0" borderId="10" xfId="0" applyFont="1" applyBorder="1" applyAlignment="1" applyProtection="1">
      <alignment horizontal="center" vertical="center"/>
      <protection locked="0"/>
    </xf>
    <xf numFmtId="0" fontId="7" fillId="0" borderId="0" xfId="0" applyFont="1" applyAlignment="1">
      <alignment horizontal="left" wrapText="1"/>
    </xf>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xf>
    <xf numFmtId="0" fontId="13" fillId="0" borderId="0" xfId="0" applyFont="1" applyAlignment="1">
      <alignment horizontal="left"/>
    </xf>
    <xf numFmtId="0" fontId="2" fillId="0" borderId="1" xfId="0" applyFont="1" applyFill="1" applyBorder="1" applyAlignment="1">
      <alignment vertical="center" wrapText="1"/>
    </xf>
    <xf numFmtId="0" fontId="1" fillId="0" borderId="4" xfId="0" applyFont="1" applyBorder="1" applyAlignment="1">
      <alignment vertical="center" wrapText="1"/>
    </xf>
    <xf numFmtId="0" fontId="1" fillId="0" borderId="6" xfId="0" applyFont="1" applyBorder="1" applyAlignment="1" applyProtection="1">
      <alignment horizontal="center" vertical="center" wrapText="1"/>
    </xf>
    <xf numFmtId="14" fontId="12"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2" fontId="16" fillId="0" borderId="1" xfId="0" applyNumberFormat="1" applyFont="1" applyFill="1" applyBorder="1" applyAlignment="1" applyProtection="1">
      <alignment horizontal="center" vertical="center"/>
    </xf>
    <xf numFmtId="4" fontId="16" fillId="0" borderId="1" xfId="0" applyNumberFormat="1" applyFont="1" applyFill="1" applyBorder="1" applyAlignment="1" applyProtection="1">
      <alignment horizontal="center" vertical="center"/>
    </xf>
    <xf numFmtId="164" fontId="6" fillId="0" borderId="3" xfId="0" applyNumberFormat="1" applyFont="1" applyBorder="1" applyAlignment="1" applyProtection="1">
      <alignment horizontal="left" wrapText="1"/>
    </xf>
    <xf numFmtId="0" fontId="6" fillId="0" borderId="1"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xf>
    <xf numFmtId="0" fontId="10" fillId="0" borderId="5" xfId="0" applyFont="1" applyBorder="1" applyAlignment="1" applyProtection="1">
      <alignment horizontal="center" vertical="center"/>
    </xf>
    <xf numFmtId="49" fontId="6" fillId="0" borderId="7" xfId="0" applyNumberFormat="1" applyFont="1" applyBorder="1" applyAlignment="1" applyProtection="1">
      <alignment horizontal="center" wrapText="1"/>
      <protection locked="0"/>
    </xf>
    <xf numFmtId="0" fontId="10" fillId="0" borderId="1" xfId="0" applyFont="1" applyBorder="1" applyAlignment="1" applyProtection="1">
      <alignment horizontal="center" vertical="center"/>
    </xf>
    <xf numFmtId="4" fontId="16" fillId="0" borderId="3" xfId="0" applyNumberFormat="1" applyFont="1" applyBorder="1" applyAlignment="1">
      <alignment horizontal="center" wrapText="1"/>
    </xf>
    <xf numFmtId="4" fontId="16" fillId="0" borderId="7" xfId="0" applyNumberFormat="1" applyFont="1" applyBorder="1" applyAlignment="1">
      <alignment horizont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xf>
    <xf numFmtId="0" fontId="10" fillId="0" borderId="6" xfId="0" applyFont="1" applyBorder="1" applyAlignment="1" applyProtection="1">
      <alignment horizontal="center" vertical="center"/>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 fillId="0" borderId="0" xfId="0" applyFont="1" applyBorder="1" applyAlignment="1" applyProtection="1">
      <alignment horizontal="right"/>
    </xf>
    <xf numFmtId="164" fontId="1" fillId="0" borderId="3" xfId="0" applyNumberFormat="1" applyFont="1" applyFill="1" applyBorder="1" applyAlignment="1" applyProtection="1">
      <alignment horizontal="center"/>
    </xf>
    <xf numFmtId="164" fontId="1" fillId="0" borderId="0" xfId="0" applyNumberFormat="1" applyFont="1" applyBorder="1" applyAlignment="1" applyProtection="1">
      <alignment horizontal="left"/>
    </xf>
    <xf numFmtId="0" fontId="10" fillId="0" borderId="11" xfId="0" applyFont="1" applyFill="1" applyBorder="1" applyAlignment="1">
      <alignment vertical="center" wrapText="1"/>
    </xf>
    <xf numFmtId="0" fontId="10" fillId="2" borderId="22" xfId="0" applyFont="1" applyFill="1" applyBorder="1" applyAlignment="1">
      <alignment vertical="center" wrapText="1"/>
    </xf>
    <xf numFmtId="0" fontId="10" fillId="2" borderId="23" xfId="0" applyFont="1" applyFill="1" applyBorder="1" applyAlignment="1">
      <alignment vertical="center" wrapText="1"/>
    </xf>
    <xf numFmtId="0" fontId="10" fillId="2" borderId="24" xfId="0" applyFont="1" applyFill="1" applyBorder="1" applyAlignment="1">
      <alignment vertical="center" wrapText="1"/>
    </xf>
    <xf numFmtId="0" fontId="10" fillId="0" borderId="25" xfId="0" applyFont="1" applyBorder="1"/>
    <xf numFmtId="0" fontId="10" fillId="0" borderId="1" xfId="0" applyFont="1" applyBorder="1"/>
    <xf numFmtId="4" fontId="10" fillId="0" borderId="1" xfId="0" applyNumberFormat="1" applyFont="1" applyBorder="1"/>
    <xf numFmtId="4" fontId="10" fillId="0" borderId="26" xfId="0" applyNumberFormat="1" applyFont="1" applyBorder="1"/>
    <xf numFmtId="4" fontId="13" fillId="0" borderId="1" xfId="0" applyNumberFormat="1" applyFont="1" applyBorder="1"/>
    <xf numFmtId="0" fontId="10" fillId="0" borderId="27" xfId="0" applyFont="1" applyBorder="1"/>
    <xf numFmtId="0" fontId="10" fillId="0" borderId="28" xfId="0" applyFont="1" applyBorder="1"/>
    <xf numFmtId="4" fontId="10" fillId="0" borderId="28" xfId="0" applyNumberFormat="1" applyFont="1" applyBorder="1"/>
    <xf numFmtId="4" fontId="10" fillId="0" borderId="29" xfId="0" applyNumberFormat="1" applyFont="1" applyBorder="1"/>
    <xf numFmtId="0" fontId="10" fillId="3" borderId="8" xfId="0" applyFont="1" applyFill="1" applyBorder="1" applyAlignment="1">
      <alignment vertical="center" wrapText="1"/>
    </xf>
    <xf numFmtId="0" fontId="10" fillId="3" borderId="1" xfId="0" applyFont="1" applyFill="1" applyBorder="1" applyAlignment="1">
      <alignment vertical="center" wrapText="1"/>
    </xf>
    <xf numFmtId="4" fontId="10" fillId="0" borderId="8" xfId="0" applyNumberFormat="1" applyFont="1" applyBorder="1"/>
    <xf numFmtId="4" fontId="13" fillId="0" borderId="8" xfId="0" applyNumberFormat="1" applyFont="1" applyBorder="1"/>
    <xf numFmtId="4" fontId="16" fillId="0" borderId="1" xfId="0" applyNumberFormat="1" applyFont="1" applyFill="1" applyBorder="1" applyAlignment="1" applyProtection="1">
      <alignment horizontal="center" vertical="center" wrapText="1"/>
    </xf>
    <xf numFmtId="4" fontId="18" fillId="0" borderId="0" xfId="0" applyNumberFormat="1" applyFont="1" applyAlignment="1">
      <alignment vertical="center"/>
    </xf>
    <xf numFmtId="0" fontId="2" fillId="0" borderId="3" xfId="0" applyFont="1" applyBorder="1" applyAlignment="1">
      <alignment horizontal="center" vertical="center"/>
    </xf>
    <xf numFmtId="164" fontId="1" fillId="0" borderId="3" xfId="0" applyNumberFormat="1" applyFont="1" applyBorder="1" applyAlignment="1" applyProtection="1">
      <alignment horizontal="left"/>
      <protection locked="0"/>
    </xf>
    <xf numFmtId="0" fontId="10" fillId="0" borderId="0" xfId="0" applyFont="1" applyAlignment="1">
      <alignment horizontal="left" vertical="center" wrapText="1"/>
    </xf>
    <xf numFmtId="0" fontId="10" fillId="0" borderId="0" xfId="0" applyFont="1" applyAlignment="1">
      <alignment horizontal="left" vertical="center"/>
    </xf>
    <xf numFmtId="0" fontId="2" fillId="0" borderId="0" xfId="0" applyFont="1" applyAlignment="1">
      <alignment horizontal="center" vertical="center" wrapText="1"/>
    </xf>
    <xf numFmtId="164" fontId="7" fillId="0" borderId="3" xfId="0" applyNumberFormat="1" applyFont="1" applyBorder="1" applyAlignment="1" applyProtection="1">
      <alignment horizontal="center" wrapText="1"/>
    </xf>
    <xf numFmtId="0" fontId="10" fillId="0" borderId="2" xfId="0" applyFont="1" applyBorder="1" applyAlignment="1">
      <alignment horizontal="center" vertical="top"/>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0"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2" fillId="0" borderId="1" xfId="0" applyFont="1" applyBorder="1" applyAlignment="1">
      <alignment horizontal="center" vertical="center" wrapText="1"/>
    </xf>
    <xf numFmtId="0" fontId="1" fillId="0" borderId="2" xfId="0" applyFont="1" applyBorder="1" applyAlignment="1">
      <alignment horizontal="center" vertical="top"/>
    </xf>
    <xf numFmtId="0" fontId="6" fillId="0" borderId="0" xfId="0" applyFont="1" applyAlignment="1">
      <alignment horizontal="left" wrapText="1"/>
    </xf>
    <xf numFmtId="0" fontId="2" fillId="0" borderId="3" xfId="0" applyFont="1" applyBorder="1" applyAlignment="1" applyProtection="1">
      <alignment horizontal="center" vertical="center" wrapText="1"/>
    </xf>
    <xf numFmtId="0" fontId="7" fillId="0" borderId="0" xfId="0" applyFont="1" applyAlignment="1">
      <alignment horizontal="center" vertical="center" wrapText="1"/>
    </xf>
    <xf numFmtId="0" fontId="17" fillId="0" borderId="3" xfId="0" applyFont="1" applyBorder="1" applyAlignment="1" applyProtection="1">
      <alignment horizontal="center" wrapText="1"/>
      <protection locked="0"/>
    </xf>
    <xf numFmtId="0" fontId="1" fillId="0" borderId="2" xfId="0" applyFont="1" applyBorder="1" applyAlignment="1">
      <alignment horizontal="center" vertical="center" wrapText="1"/>
    </xf>
    <xf numFmtId="0" fontId="7" fillId="0" borderId="0" xfId="0" applyFont="1" applyAlignment="1">
      <alignment horizontal="center" wrapText="1"/>
    </xf>
    <xf numFmtId="0" fontId="6" fillId="0" borderId="3" xfId="0" applyFont="1" applyBorder="1" applyAlignment="1" applyProtection="1">
      <alignment horizontal="center" wrapText="1"/>
      <protection locked="0"/>
    </xf>
    <xf numFmtId="0" fontId="7" fillId="0" borderId="3" xfId="0" applyFont="1" applyBorder="1" applyAlignment="1" applyProtection="1">
      <alignment horizontal="center"/>
      <protection locked="0"/>
    </xf>
    <xf numFmtId="0" fontId="7" fillId="0" borderId="0" xfId="0" applyFont="1" applyAlignment="1">
      <alignment horizontal="left"/>
    </xf>
    <xf numFmtId="0" fontId="1" fillId="0" borderId="0" xfId="0" applyFont="1" applyBorder="1" applyAlignment="1">
      <alignment horizontal="center"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0" xfId="0" applyFont="1" applyBorder="1" applyAlignment="1">
      <alignment horizontal="left" wrapText="1"/>
    </xf>
    <xf numFmtId="0" fontId="1" fillId="0" borderId="0" xfId="0" applyFont="1" applyAlignment="1">
      <alignment horizontal="center" vertical="center"/>
    </xf>
    <xf numFmtId="0" fontId="1" fillId="0" borderId="0"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64" fontId="6" fillId="0" borderId="3" xfId="0" applyNumberFormat="1" applyFont="1" applyBorder="1" applyAlignment="1" applyProtection="1">
      <alignment horizontal="center" wrapText="1"/>
    </xf>
    <xf numFmtId="0" fontId="6" fillId="0" borderId="0" xfId="0" applyFont="1" applyAlignment="1" applyProtection="1">
      <alignment horizontal="left" wrapText="1"/>
    </xf>
    <xf numFmtId="0" fontId="1" fillId="0" borderId="2" xfId="0" applyFont="1" applyBorder="1" applyAlignment="1" applyProtection="1">
      <alignment horizontal="center" vertical="top" wrapText="1"/>
    </xf>
    <xf numFmtId="164" fontId="17" fillId="0" borderId="3" xfId="0" applyNumberFormat="1" applyFont="1" applyBorder="1" applyAlignment="1" applyProtection="1">
      <alignment horizontal="center" wrapText="1"/>
    </xf>
    <xf numFmtId="0" fontId="1" fillId="0" borderId="2" xfId="0" applyFont="1" applyBorder="1" applyAlignment="1">
      <alignment horizontal="center" vertical="top" wrapText="1"/>
    </xf>
    <xf numFmtId="0" fontId="1" fillId="0" borderId="0" xfId="0" applyFont="1" applyBorder="1" applyAlignment="1" applyProtection="1">
      <alignment horizontal="center" vertical="top" wrapText="1"/>
    </xf>
    <xf numFmtId="0" fontId="2" fillId="0" borderId="0" xfId="0" applyFont="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horizontal="center" vertical="top" wrapText="1"/>
    </xf>
    <xf numFmtId="164" fontId="6" fillId="0" borderId="3" xfId="0" applyNumberFormat="1" applyFont="1" applyBorder="1" applyAlignment="1" applyProtection="1">
      <alignment horizontal="left" wrapText="1"/>
    </xf>
    <xf numFmtId="0" fontId="6" fillId="0" borderId="3" xfId="0" applyFont="1" applyBorder="1" applyAlignment="1" applyProtection="1">
      <alignment horizontal="left" wrapText="1"/>
    </xf>
    <xf numFmtId="0" fontId="16" fillId="0" borderId="3" xfId="0" applyFont="1" applyBorder="1" applyAlignment="1" applyProtection="1">
      <alignment horizontal="center" wrapText="1"/>
      <protection locked="0"/>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3" xfId="0" applyFont="1" applyBorder="1" applyAlignment="1">
      <alignment horizontal="right" wrapText="1"/>
    </xf>
    <xf numFmtId="0" fontId="6" fillId="0" borderId="0" xfId="0" applyFont="1" applyAlignment="1" applyProtection="1">
      <alignment horizontal="left" vertical="top" wrapText="1"/>
      <protection locked="0"/>
    </xf>
  </cellXfs>
  <cellStyles count="1">
    <cellStyle name="Звичайний" xfId="0" builtinId="0"/>
  </cellStyles>
  <dxfs count="15">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88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T44"/>
  <sheetViews>
    <sheetView tabSelected="1" view="pageBreakPreview" zoomScaleNormal="100" zoomScaleSheetLayoutView="100" workbookViewId="0">
      <selection activeCell="B12" sqref="B12"/>
    </sheetView>
  </sheetViews>
  <sheetFormatPr defaultRowHeight="15" x14ac:dyDescent="0.25"/>
  <cols>
    <col min="1" max="3" width="19.42578125" customWidth="1"/>
    <col min="4" max="4" width="23.140625" customWidth="1"/>
    <col min="5" max="6" width="19.42578125" customWidth="1"/>
    <col min="8" max="8" width="24.7109375" customWidth="1"/>
    <col min="11" max="11" width="10.42578125" customWidth="1"/>
    <col min="12" max="12" width="9.85546875" customWidth="1"/>
    <col min="13" max="14" width="11.140625" customWidth="1"/>
    <col min="16" max="16" width="11.42578125" customWidth="1"/>
    <col min="17" max="17" width="11" customWidth="1"/>
    <col min="18" max="18" width="10.42578125" customWidth="1"/>
    <col min="19" max="19" width="11.85546875" customWidth="1"/>
    <col min="20" max="20" width="10.7109375" customWidth="1"/>
  </cols>
  <sheetData>
    <row r="1" spans="1:20" ht="73.5" customHeight="1" x14ac:dyDescent="0.25">
      <c r="A1" s="140" t="s">
        <v>69</v>
      </c>
      <c r="B1" s="140"/>
      <c r="C1" s="140"/>
      <c r="D1" s="140"/>
      <c r="E1" s="140"/>
      <c r="F1" s="44"/>
    </row>
    <row r="2" spans="1:20" ht="36.75" customHeight="1" x14ac:dyDescent="0.25">
      <c r="A2" s="77" t="s">
        <v>45</v>
      </c>
      <c r="B2" s="75">
        <f>'Акт реалізованих заходів'!$C$4</f>
        <v>0</v>
      </c>
      <c r="C2" s="43" t="s">
        <v>25</v>
      </c>
      <c r="D2" s="42">
        <f>'Акт реалізованих заходів'!$E$4</f>
        <v>0</v>
      </c>
      <c r="E2" s="90" t="s">
        <v>46</v>
      </c>
      <c r="F2" s="41"/>
    </row>
    <row r="3" spans="1:20" ht="57.75" customHeight="1" x14ac:dyDescent="0.3">
      <c r="A3" s="141" t="str">
        <f>'Акт реалізованих заходів'!$A$8&amp;" "&amp;'Акт реалізованих заходів'!$C$14</f>
        <v xml:space="preserve"> </v>
      </c>
      <c r="B3" s="141"/>
      <c r="C3" s="141"/>
      <c r="D3" s="141"/>
      <c r="E3" s="141"/>
      <c r="F3" s="40"/>
      <c r="G3" s="39"/>
    </row>
    <row r="4" spans="1:20" ht="21" customHeight="1" x14ac:dyDescent="0.25">
      <c r="A4" s="142" t="s">
        <v>31</v>
      </c>
      <c r="B4" s="142"/>
      <c r="C4" s="142"/>
      <c r="D4" s="142"/>
      <c r="E4" s="142"/>
      <c r="F4" s="38"/>
    </row>
    <row r="5" spans="1:20" ht="22.5" customHeight="1" x14ac:dyDescent="0.25">
      <c r="A5" s="35"/>
      <c r="B5" s="35"/>
      <c r="C5" s="114" t="s">
        <v>30</v>
      </c>
      <c r="D5" s="115">
        <f>IF('Акт реалізованих заходів'!$C$5=Звіт!$I$7,"лютого",IF('Акт реалізованих заходів'!$C$5=Звіт!$J$7,"березня",IF('Акт реалізованих заходів'!$C$5=Звіт!$K$7,"квітня",IF('Акт реалізованих заходів'!$C$5=Звіт!$L$7,"травня",IF('Акт реалізованих заходів'!$C$5=Звіт!$M$7,"червня",IF('Акт реалізованих заходів'!$C$5=Звіт!$N$7,"липня",IF('Акт реалізованих заходів'!$C$5=Звіт!$O$7,"серпня",IF('Акт реалізованих заходів'!$C$5=Звіт!$P$7,"вересня",IF('Акт реалізованих заходів'!$C$5=Звіт!$Q$7,"жовтня",IF('Акт реалізованих заходів'!$C$5=Звіт!$R$7,"листопада",IF('Акт реалізованих заходів'!$C$5=Звіт!$S$7,"грудня",IF('Акт реалізованих заходів'!$C$5=Звіт!$T$7,"січня",0))))))))))))</f>
        <v>0</v>
      </c>
      <c r="E5" s="116">
        <f>IF('Акт реалізованих заходів'!$C$5=Звіт!$I$7,"2025 року",IF('Акт реалізованих заходів'!$C$5=Звіт!$J$7,"2025 року",IF('Акт реалізованих заходів'!$C$5=Звіт!$K$7,"2025 року",IF('Акт реалізованих заходів'!$C$5=Звіт!$L$7,"2025 року",IF('Акт реалізованих заходів'!$C$5=Звіт!$M$7,"2025 року",IF('Акт реалізованих заходів'!$C$5=Звіт!$N$7,"2025 року",IF('Акт реалізованих заходів'!$C$5=Звіт!$O$7,"2025 року",IF('Акт реалізованих заходів'!$C$5=Звіт!$P$7,"2025 року",IF('Акт реалізованих заходів'!$C$5=Звіт!$Q$7,"2025 року",IF('Акт реалізованих заходів'!$C$5=Звіт!$R$7,"2025 року",IF('Акт реалізованих заходів'!$C$5=Звіт!$S$7,"2025 року",IF('Акт реалізованих заходів'!$C$5=Звіт!$T$7,"2026 року",0))))))))))))</f>
        <v>0</v>
      </c>
      <c r="F5" s="35"/>
    </row>
    <row r="6" spans="1:20" ht="23.25" customHeight="1" x14ac:dyDescent="0.25">
      <c r="A6" s="35"/>
      <c r="B6" s="35"/>
      <c r="C6" s="36"/>
      <c r="D6" s="37"/>
      <c r="E6" s="36"/>
      <c r="F6" s="35"/>
      <c r="H6" s="136" t="s">
        <v>93</v>
      </c>
      <c r="I6" s="136"/>
      <c r="J6" s="136"/>
      <c r="K6" s="136"/>
      <c r="L6" s="136"/>
      <c r="M6" s="136"/>
      <c r="N6" s="136"/>
      <c r="O6" s="136"/>
      <c r="P6" s="136"/>
      <c r="Q6" s="136"/>
      <c r="R6" s="136"/>
      <c r="S6" s="136"/>
    </row>
    <row r="7" spans="1:20" ht="56.25" customHeight="1" thickBot="1" x14ac:dyDescent="0.3">
      <c r="A7" s="144" t="s">
        <v>17</v>
      </c>
      <c r="B7" s="144" t="s">
        <v>29</v>
      </c>
      <c r="C7" s="143" t="s">
        <v>71</v>
      </c>
      <c r="D7" s="147" t="s">
        <v>72</v>
      </c>
      <c r="E7" s="143" t="s">
        <v>28</v>
      </c>
      <c r="F7" s="28"/>
      <c r="H7" s="91" t="s">
        <v>102</v>
      </c>
      <c r="I7" s="107" t="s">
        <v>84</v>
      </c>
      <c r="J7" s="107" t="s">
        <v>82</v>
      </c>
      <c r="K7" s="107" t="s">
        <v>83</v>
      </c>
      <c r="L7" s="108" t="s">
        <v>74</v>
      </c>
      <c r="M7" s="108" t="s">
        <v>75</v>
      </c>
      <c r="N7" s="108" t="s">
        <v>76</v>
      </c>
      <c r="O7" s="108" t="s">
        <v>77</v>
      </c>
      <c r="P7" s="108" t="s">
        <v>78</v>
      </c>
      <c r="Q7" s="108" t="s">
        <v>79</v>
      </c>
      <c r="R7" s="108" t="s">
        <v>80</v>
      </c>
      <c r="S7" s="108" t="s">
        <v>81</v>
      </c>
      <c r="T7" s="108" t="s">
        <v>108</v>
      </c>
    </row>
    <row r="8" spans="1:20" ht="32.25" thickBot="1" x14ac:dyDescent="0.3">
      <c r="A8" s="145"/>
      <c r="B8" s="145"/>
      <c r="C8" s="143"/>
      <c r="D8" s="148"/>
      <c r="E8" s="143"/>
      <c r="F8" s="28"/>
      <c r="H8" s="81" t="s">
        <v>73</v>
      </c>
      <c r="I8" s="110">
        <v>23</v>
      </c>
      <c r="J8" s="111">
        <v>20</v>
      </c>
      <c r="K8" s="111">
        <v>21</v>
      </c>
      <c r="L8" s="111">
        <v>22</v>
      </c>
      <c r="M8" s="112">
        <v>22</v>
      </c>
      <c r="N8" s="112">
        <v>21</v>
      </c>
      <c r="O8" s="112">
        <v>23</v>
      </c>
      <c r="P8" s="112">
        <v>21</v>
      </c>
      <c r="Q8" s="112">
        <v>22</v>
      </c>
      <c r="R8" s="112">
        <v>4</v>
      </c>
      <c r="S8" s="112"/>
      <c r="T8" s="113"/>
    </row>
    <row r="9" spans="1:20" ht="78" customHeight="1" x14ac:dyDescent="0.25">
      <c r="A9" s="145"/>
      <c r="B9" s="145"/>
      <c r="C9" s="143"/>
      <c r="D9" s="148"/>
      <c r="E9" s="143"/>
      <c r="F9" s="28"/>
      <c r="H9" s="81" t="s">
        <v>109</v>
      </c>
      <c r="I9" s="109">
        <f>$B$12</f>
        <v>0</v>
      </c>
      <c r="J9" s="109">
        <f t="shared" ref="J9:T9" si="0">$B$12</f>
        <v>0</v>
      </c>
      <c r="K9" s="109">
        <f t="shared" si="0"/>
        <v>0</v>
      </c>
      <c r="L9" s="109">
        <f t="shared" si="0"/>
        <v>0</v>
      </c>
      <c r="M9" s="109">
        <f t="shared" si="0"/>
        <v>0</v>
      </c>
      <c r="N9" s="109">
        <f t="shared" si="0"/>
        <v>0</v>
      </c>
      <c r="O9" s="109">
        <f t="shared" si="0"/>
        <v>0</v>
      </c>
      <c r="P9" s="109">
        <f t="shared" si="0"/>
        <v>0</v>
      </c>
      <c r="Q9" s="109">
        <f t="shared" si="0"/>
        <v>0</v>
      </c>
      <c r="R9" s="109">
        <f t="shared" si="0"/>
        <v>0</v>
      </c>
      <c r="S9" s="109">
        <f t="shared" si="0"/>
        <v>0</v>
      </c>
      <c r="T9" s="109">
        <f t="shared" si="0"/>
        <v>0</v>
      </c>
    </row>
    <row r="10" spans="1:20" ht="45" customHeight="1" x14ac:dyDescent="0.25">
      <c r="A10" s="145"/>
      <c r="B10" s="145"/>
      <c r="C10" s="143"/>
      <c r="D10" s="148"/>
      <c r="E10" s="143"/>
      <c r="F10" s="28"/>
      <c r="H10" s="92" t="s">
        <v>85</v>
      </c>
      <c r="I10" s="102">
        <v>8</v>
      </c>
      <c r="J10" s="102">
        <v>8</v>
      </c>
      <c r="K10" s="102">
        <v>8</v>
      </c>
      <c r="L10" s="102">
        <v>8</v>
      </c>
      <c r="M10" s="102">
        <v>8</v>
      </c>
      <c r="N10" s="102">
        <v>8</v>
      </c>
      <c r="O10" s="102">
        <v>8</v>
      </c>
      <c r="P10" s="102">
        <v>8</v>
      </c>
      <c r="Q10" s="102">
        <v>8</v>
      </c>
      <c r="R10" s="102">
        <v>8</v>
      </c>
      <c r="S10" s="102">
        <v>8</v>
      </c>
      <c r="T10" s="102">
        <v>8</v>
      </c>
    </row>
    <row r="11" spans="1:20" ht="73.5" customHeight="1" x14ac:dyDescent="0.25">
      <c r="A11" s="146"/>
      <c r="B11" s="146"/>
      <c r="C11" s="143"/>
      <c r="D11" s="149"/>
      <c r="E11" s="143"/>
      <c r="F11" s="28"/>
      <c r="H11" s="117" t="s">
        <v>107</v>
      </c>
      <c r="I11" s="104">
        <f>I8*I9*I10</f>
        <v>0</v>
      </c>
      <c r="J11" s="104">
        <f t="shared" ref="J11:S11" si="1">J8*J9*J10</f>
        <v>0</v>
      </c>
      <c r="K11" s="104">
        <f t="shared" si="1"/>
        <v>0</v>
      </c>
      <c r="L11" s="104">
        <f t="shared" si="1"/>
        <v>0</v>
      </c>
      <c r="M11" s="104">
        <f t="shared" si="1"/>
        <v>0</v>
      </c>
      <c r="N11" s="104">
        <f t="shared" si="1"/>
        <v>0</v>
      </c>
      <c r="O11" s="104">
        <f t="shared" si="1"/>
        <v>0</v>
      </c>
      <c r="P11" s="104">
        <f t="shared" si="1"/>
        <v>0</v>
      </c>
      <c r="Q11" s="104">
        <f t="shared" si="1"/>
        <v>0</v>
      </c>
      <c r="R11" s="104">
        <f t="shared" si="1"/>
        <v>0</v>
      </c>
      <c r="S11" s="104">
        <f t="shared" si="1"/>
        <v>0</v>
      </c>
      <c r="T11" s="104">
        <f t="shared" ref="T11" si="2">T8*T9*T10</f>
        <v>0</v>
      </c>
    </row>
    <row r="12" spans="1:20" ht="75" customHeight="1" x14ac:dyDescent="0.25">
      <c r="A12" s="34" t="s">
        <v>5</v>
      </c>
      <c r="B12" s="100"/>
      <c r="C12" s="33">
        <f>SUM('Акт реалізованих заходів'!G20:G33)</f>
        <v>0</v>
      </c>
      <c r="D12" s="33" t="str">
        <f>IF('Акт реалізованих заходів'!$C$5=Звіт!$I$7,I11,IF('Акт реалізованих заходів'!$C$5=Звіт!$J$7,J11,IF('Акт реалізованих заходів'!$C$5=Звіт!$K$7,K11,IF('Акт реалізованих заходів'!$C$5=Звіт!$L$7,L11,IF('Акт реалізованих заходів'!$C$5=Звіт!$M$7,M11,IF('Акт реалізованих заходів'!$C$5=Звіт!$N$7,N11,IF('Акт реалізованих заходів'!$C$5=Звіт!$O$7,O11,IF('Акт реалізованих заходів'!$C$5=Звіт!$P$7,P11,IF('Акт реалізованих заходів'!$C$5=Звіт!$Q$7,Q11,IF('Акт реалізованих заходів'!$C$5=Звіт!$R$7,R11,IF('Акт реалізованих заходів'!$C$5=Звіт!$S$7,S11,IF('Акт реалізованих заходів'!$C$5=Звіт!$T$7,T11,"не вказано назву звітного місяця в Акті РЗ"))))))))))))</f>
        <v>не вказано назву звітного місяця в Акті РЗ</v>
      </c>
      <c r="E12" s="33">
        <f>SUM('Акт реалізованих заходів'!F20:F33)</f>
        <v>0</v>
      </c>
      <c r="F12" s="28"/>
      <c r="G12" s="32"/>
      <c r="H12" s="81" t="s">
        <v>110</v>
      </c>
      <c r="I12" s="102">
        <f>$B$13</f>
        <v>0</v>
      </c>
      <c r="J12" s="102">
        <f t="shared" ref="J12:T12" si="3">$B$13</f>
        <v>0</v>
      </c>
      <c r="K12" s="102">
        <f t="shared" si="3"/>
        <v>0</v>
      </c>
      <c r="L12" s="102">
        <f t="shared" si="3"/>
        <v>0</v>
      </c>
      <c r="M12" s="102">
        <f t="shared" si="3"/>
        <v>0</v>
      </c>
      <c r="N12" s="102">
        <f t="shared" si="3"/>
        <v>0</v>
      </c>
      <c r="O12" s="102">
        <f t="shared" si="3"/>
        <v>0</v>
      </c>
      <c r="P12" s="102">
        <f t="shared" si="3"/>
        <v>0</v>
      </c>
      <c r="Q12" s="102">
        <f t="shared" si="3"/>
        <v>0</v>
      </c>
      <c r="R12" s="102">
        <f t="shared" si="3"/>
        <v>0</v>
      </c>
      <c r="S12" s="102">
        <f t="shared" si="3"/>
        <v>0</v>
      </c>
      <c r="T12" s="102">
        <f t="shared" si="3"/>
        <v>0</v>
      </c>
    </row>
    <row r="13" spans="1:20" ht="61.5" customHeight="1" x14ac:dyDescent="0.25">
      <c r="A13" s="34" t="s">
        <v>51</v>
      </c>
      <c r="B13" s="100"/>
      <c r="C13" s="33">
        <f>SUM('Акт реалізованих заходів'!G34:G47)</f>
        <v>0</v>
      </c>
      <c r="D13" s="33" t="str">
        <f>IF('Акт реалізованих заходів'!$C$5=Звіт!$I$7,I13,IF('Акт реалізованих заходів'!$C$5=Звіт!$J$7,J13,IF('Акт реалізованих заходів'!$C$5=Звіт!$K$7,K13,IF('Акт реалізованих заходів'!$C$5=Звіт!$L$7,L13,IF('Акт реалізованих заходів'!$C$5=Звіт!$M$7,M13,IF('Акт реалізованих заходів'!$C$5=Звіт!$N$7,N13,IF('Акт реалізованих заходів'!$C$5=Звіт!$O$7,O13,IF('Акт реалізованих заходів'!$C$5=Звіт!$P$7,P13,IF('Акт реалізованих заходів'!$C$5=Звіт!$Q$7,Q13,IF('Акт реалізованих заходів'!$C$5=Звіт!$R$7,R13,IF('Акт реалізованих заходів'!$C$5=Звіт!$S$7,S13,IF('Акт реалізованих заходів'!$C$5=Звіт!$T$7,T13,"не вказано назву звітного місяця в Акті РЗ"))))))))))))</f>
        <v>не вказано назву звітного місяця в Акті РЗ</v>
      </c>
      <c r="E13" s="33">
        <f>SUM('Акт реалізованих заходів'!F34:F47)</f>
        <v>0</v>
      </c>
      <c r="F13" s="28"/>
      <c r="G13" s="32"/>
      <c r="H13" s="117" t="s">
        <v>106</v>
      </c>
      <c r="I13" s="104">
        <f>I8*I12*I10</f>
        <v>0</v>
      </c>
      <c r="J13" s="104">
        <f t="shared" ref="J13:S13" si="4">J8*J12*J10</f>
        <v>0</v>
      </c>
      <c r="K13" s="104">
        <f t="shared" si="4"/>
        <v>0</v>
      </c>
      <c r="L13" s="104">
        <f t="shared" si="4"/>
        <v>0</v>
      </c>
      <c r="M13" s="104">
        <f t="shared" si="4"/>
        <v>0</v>
      </c>
      <c r="N13" s="104">
        <f t="shared" si="4"/>
        <v>0</v>
      </c>
      <c r="O13" s="104">
        <f t="shared" si="4"/>
        <v>0</v>
      </c>
      <c r="P13" s="104">
        <f t="shared" si="4"/>
        <v>0</v>
      </c>
      <c r="Q13" s="104">
        <f t="shared" si="4"/>
        <v>0</v>
      </c>
      <c r="R13" s="104">
        <f t="shared" si="4"/>
        <v>0</v>
      </c>
      <c r="S13" s="104">
        <f t="shared" si="4"/>
        <v>0</v>
      </c>
      <c r="T13" s="104">
        <f t="shared" ref="T13" si="5">T8*T12*T10</f>
        <v>0</v>
      </c>
    </row>
    <row r="14" spans="1:20" ht="170.25" customHeight="1" x14ac:dyDescent="0.25">
      <c r="A14" s="138" t="s">
        <v>86</v>
      </c>
      <c r="B14" s="139"/>
      <c r="C14" s="139"/>
      <c r="D14" s="139"/>
      <c r="E14" s="139"/>
      <c r="F14" s="28"/>
    </row>
    <row r="15" spans="1:20" ht="41.25" customHeight="1" x14ac:dyDescent="0.25">
      <c r="A15" s="31" t="s">
        <v>19</v>
      </c>
      <c r="B15" s="137"/>
      <c r="C15" s="137"/>
      <c r="D15" s="137"/>
      <c r="E15" s="30"/>
      <c r="F15" s="28"/>
    </row>
    <row r="16" spans="1:20" ht="15" customHeight="1" x14ac:dyDescent="0.25">
      <c r="A16" s="29"/>
      <c r="B16" s="29" t="s">
        <v>22</v>
      </c>
      <c r="C16" s="29"/>
      <c r="D16" s="29"/>
      <c r="E16" s="29" t="s">
        <v>20</v>
      </c>
      <c r="F16" s="28"/>
    </row>
    <row r="17" spans="1:6" ht="31.5" customHeight="1" x14ac:dyDescent="0.25">
      <c r="A17" s="31" t="s">
        <v>21</v>
      </c>
      <c r="B17" s="137"/>
      <c r="C17" s="137"/>
      <c r="D17" s="137"/>
      <c r="E17" s="30"/>
      <c r="F17" s="28"/>
    </row>
    <row r="18" spans="1:6" ht="15.75" x14ac:dyDescent="0.25">
      <c r="A18" s="28"/>
      <c r="B18" s="29" t="s">
        <v>22</v>
      </c>
      <c r="C18" s="29"/>
      <c r="D18" s="29"/>
      <c r="E18" s="29" t="s">
        <v>20</v>
      </c>
      <c r="F18" s="28"/>
    </row>
    <row r="19" spans="1:6" x14ac:dyDescent="0.25">
      <c r="A19" s="150"/>
      <c r="B19" s="150"/>
      <c r="C19" s="150"/>
      <c r="D19" s="150"/>
      <c r="E19" s="28"/>
      <c r="F19" s="28"/>
    </row>
    <row r="20" spans="1:6" x14ac:dyDescent="0.25">
      <c r="A20" s="150"/>
      <c r="B20" s="150"/>
      <c r="C20" s="150"/>
      <c r="D20" s="150"/>
      <c r="E20" s="28"/>
      <c r="F20" s="28"/>
    </row>
    <row r="21" spans="1:6" ht="48.6" customHeight="1" x14ac:dyDescent="0.25">
      <c r="A21" s="151"/>
      <c r="B21" s="152"/>
      <c r="C21" s="153"/>
      <c r="D21" s="150"/>
      <c r="E21" s="28"/>
      <c r="F21" s="28"/>
    </row>
    <row r="22" spans="1:6" x14ac:dyDescent="0.25">
      <c r="A22" s="26"/>
      <c r="B22" s="26"/>
      <c r="C22" s="26"/>
      <c r="D22" s="26"/>
    </row>
    <row r="23" spans="1:6" x14ac:dyDescent="0.25">
      <c r="A23" s="26"/>
      <c r="B23" s="26"/>
      <c r="C23" s="26"/>
      <c r="D23" s="26"/>
    </row>
    <row r="24" spans="1:6" x14ac:dyDescent="0.25">
      <c r="A24" s="26"/>
      <c r="B24" s="26"/>
      <c r="C24" s="26"/>
      <c r="D24" s="26"/>
    </row>
    <row r="25" spans="1:6" x14ac:dyDescent="0.25">
      <c r="A25" s="26"/>
      <c r="B25" s="26"/>
      <c r="C25" s="26"/>
      <c r="D25" s="26"/>
    </row>
    <row r="26" spans="1:6" x14ac:dyDescent="0.25">
      <c r="A26" s="26"/>
      <c r="B26" s="26"/>
      <c r="C26" s="26"/>
      <c r="D26" s="26"/>
    </row>
    <row r="27" spans="1:6" x14ac:dyDescent="0.25">
      <c r="A27" s="26"/>
      <c r="B27" s="26"/>
      <c r="C27" s="26"/>
      <c r="D27" s="26"/>
    </row>
    <row r="28" spans="1:6" x14ac:dyDescent="0.25">
      <c r="A28" s="26"/>
      <c r="B28" s="26"/>
      <c r="C28" s="26"/>
      <c r="D28" s="26"/>
    </row>
    <row r="29" spans="1:6" x14ac:dyDescent="0.25">
      <c r="A29" s="26"/>
      <c r="B29" s="26"/>
      <c r="C29" s="26"/>
      <c r="D29" s="26"/>
    </row>
    <row r="30" spans="1:6" x14ac:dyDescent="0.25">
      <c r="A30" s="26"/>
      <c r="B30" s="26"/>
      <c r="C30" s="26"/>
      <c r="D30" s="26"/>
    </row>
    <row r="31" spans="1:6" x14ac:dyDescent="0.25">
      <c r="A31" s="26"/>
      <c r="B31" s="26"/>
      <c r="C31" s="26"/>
      <c r="D31" s="26"/>
    </row>
    <row r="32" spans="1:6" x14ac:dyDescent="0.25">
      <c r="A32" s="27"/>
      <c r="B32" s="26"/>
      <c r="C32" s="26"/>
      <c r="D32" s="26"/>
    </row>
    <row r="33" spans="1:4" x14ac:dyDescent="0.25">
      <c r="A33" s="26"/>
      <c r="B33" s="26"/>
      <c r="C33" s="26"/>
      <c r="D33" s="26"/>
    </row>
    <row r="34" spans="1:4" x14ac:dyDescent="0.25">
      <c r="A34" s="26"/>
      <c r="B34" s="26"/>
      <c r="C34" s="26"/>
      <c r="D34" s="26"/>
    </row>
    <row r="35" spans="1:4" x14ac:dyDescent="0.25">
      <c r="A35" s="26"/>
      <c r="B35" s="26"/>
      <c r="C35" s="26"/>
      <c r="D35" s="26"/>
    </row>
    <row r="36" spans="1:4" x14ac:dyDescent="0.25">
      <c r="A36" s="26"/>
      <c r="B36" s="26"/>
      <c r="C36" s="26"/>
      <c r="D36" s="26"/>
    </row>
    <row r="37" spans="1:4" x14ac:dyDescent="0.25">
      <c r="A37" s="26"/>
      <c r="B37" s="26"/>
      <c r="C37" s="26"/>
      <c r="D37" s="26"/>
    </row>
    <row r="38" spans="1:4" x14ac:dyDescent="0.25">
      <c r="A38" s="26"/>
      <c r="B38" s="26"/>
      <c r="C38" s="26"/>
      <c r="D38" s="26"/>
    </row>
    <row r="39" spans="1:4" x14ac:dyDescent="0.25">
      <c r="A39" s="26"/>
      <c r="B39" s="26"/>
      <c r="C39" s="26"/>
      <c r="D39" s="26"/>
    </row>
    <row r="40" spans="1:4" x14ac:dyDescent="0.25">
      <c r="A40" s="26"/>
      <c r="B40" s="26"/>
      <c r="C40" s="26"/>
      <c r="D40" s="26"/>
    </row>
    <row r="41" spans="1:4" x14ac:dyDescent="0.25">
      <c r="A41" s="26"/>
      <c r="B41" s="26"/>
      <c r="C41" s="26"/>
      <c r="D41" s="26"/>
    </row>
    <row r="42" spans="1:4" x14ac:dyDescent="0.25">
      <c r="A42" s="26"/>
      <c r="B42" s="26"/>
      <c r="C42" s="26"/>
      <c r="D42" s="26"/>
    </row>
    <row r="43" spans="1:4" x14ac:dyDescent="0.25">
      <c r="A43" s="26"/>
      <c r="B43" s="26"/>
      <c r="C43" s="26"/>
      <c r="D43" s="26"/>
    </row>
    <row r="44" spans="1:4" x14ac:dyDescent="0.25">
      <c r="A44" s="26"/>
      <c r="B44" s="26"/>
      <c r="C44" s="26"/>
      <c r="D44" s="26"/>
    </row>
  </sheetData>
  <sheetProtection algorithmName="SHA-512" hashValue="3h1lv9V6u4lskKTuKk0XiDS7fp9ccfIZsXeZZGB0lMYSkUDcsa0qECagIm9RmSKROPA1FNcCbkhy6MXLEf+Ilw==" saltValue="8gYg4HX2PZDMf2RM50Kl2A==" spinCount="100000" sheet="1" objects="1" scenarios="1" selectLockedCells="1"/>
  <dataConsolidate/>
  <mergeCells count="17">
    <mergeCell ref="B17:D17"/>
    <mergeCell ref="A19:D19"/>
    <mergeCell ref="A20:B20"/>
    <mergeCell ref="C20:D20"/>
    <mergeCell ref="A21:B21"/>
    <mergeCell ref="C21:D21"/>
    <mergeCell ref="H6:S6"/>
    <mergeCell ref="B15:D15"/>
    <mergeCell ref="A14:E14"/>
    <mergeCell ref="A1:E1"/>
    <mergeCell ref="A3:E3"/>
    <mergeCell ref="A4:E4"/>
    <mergeCell ref="C7:C11"/>
    <mergeCell ref="B7:B11"/>
    <mergeCell ref="A7:A11"/>
    <mergeCell ref="E7:E11"/>
    <mergeCell ref="D7:D11"/>
  </mergeCells>
  <conditionalFormatting sqref="C12:C13">
    <cfRule type="cellIs" dxfId="14" priority="6" operator="lessThan">
      <formula>0</formula>
    </cfRule>
  </conditionalFormatting>
  <conditionalFormatting sqref="B12:B13">
    <cfRule type="cellIs" dxfId="13" priority="4" operator="lessThan">
      <formula>0</formula>
    </cfRule>
  </conditionalFormatting>
  <conditionalFormatting sqref="D12:D13">
    <cfRule type="cellIs" dxfId="12" priority="3" operator="lessThan">
      <formula>0</formula>
    </cfRule>
  </conditionalFormatting>
  <conditionalFormatting sqref="E12:E13">
    <cfRule type="cellIs" dxfId="11" priority="2" operator="lessThan">
      <formula>0</formula>
    </cfRule>
  </conditionalFormatting>
  <pageMargins left="0.7" right="0.7" top="0.75" bottom="0.75" header="0.3" footer="0.3"/>
  <pageSetup paperSize="9" scale="79" fitToWidth="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U153"/>
  <sheetViews>
    <sheetView view="pageBreakPreview" zoomScaleNormal="66" zoomScaleSheetLayoutView="100" workbookViewId="0">
      <selection activeCell="C4" sqref="C4"/>
    </sheetView>
  </sheetViews>
  <sheetFormatPr defaultColWidth="8.85546875" defaultRowHeight="36" customHeight="1" x14ac:dyDescent="0.25"/>
  <cols>
    <col min="1" max="1" width="7.42578125" style="1" customWidth="1"/>
    <col min="2" max="2" width="20.140625" style="1" customWidth="1"/>
    <col min="3" max="3" width="50.42578125" style="1" customWidth="1"/>
    <col min="4" max="4" width="10.42578125" style="5" customWidth="1"/>
    <col min="5" max="5" width="11.28515625" style="5" customWidth="1"/>
    <col min="6" max="6" width="15.140625" style="5" customWidth="1"/>
    <col min="7" max="7" width="26.7109375" style="5" customWidth="1"/>
    <col min="8" max="8" width="8.85546875" style="1"/>
    <col min="9" max="9" width="16.28515625" style="1" customWidth="1"/>
    <col min="10" max="10" width="17.140625" style="1" customWidth="1"/>
    <col min="11" max="11" width="16" style="1" customWidth="1"/>
    <col min="12" max="12" width="22" style="1" customWidth="1"/>
    <col min="13" max="14" width="21.140625" style="1" customWidth="1"/>
    <col min="15" max="16" width="8.85546875" style="1"/>
    <col min="17" max="17" width="16.28515625" style="1" customWidth="1"/>
    <col min="18" max="18" width="17.7109375" style="1" customWidth="1"/>
    <col min="19" max="16384" width="8.85546875" style="1"/>
  </cols>
  <sheetData>
    <row r="1" spans="1:7" ht="18.75" x14ac:dyDescent="0.25">
      <c r="A1" s="168" t="s">
        <v>26</v>
      </c>
      <c r="B1" s="168"/>
      <c r="C1" s="168"/>
      <c r="D1" s="168"/>
      <c r="E1" s="168"/>
      <c r="F1" s="168"/>
      <c r="G1" s="168"/>
    </row>
    <row r="2" spans="1:7" ht="18.75" x14ac:dyDescent="0.25">
      <c r="A2" s="168" t="s">
        <v>43</v>
      </c>
      <c r="B2" s="168"/>
      <c r="C2" s="168"/>
      <c r="D2" s="168"/>
      <c r="E2" s="168"/>
      <c r="F2" s="168"/>
      <c r="G2" s="168"/>
    </row>
    <row r="3" spans="1:7" ht="18.75" x14ac:dyDescent="0.25">
      <c r="A3" s="168" t="s">
        <v>44</v>
      </c>
      <c r="B3" s="168"/>
      <c r="C3" s="168"/>
      <c r="D3" s="168"/>
      <c r="E3" s="168"/>
      <c r="F3" s="168"/>
      <c r="G3" s="168"/>
    </row>
    <row r="4" spans="1:7" ht="36.75" customHeight="1" x14ac:dyDescent="0.3">
      <c r="A4" s="19"/>
      <c r="B4" s="72" t="s">
        <v>45</v>
      </c>
      <c r="C4" s="73"/>
      <c r="D4" s="72" t="s">
        <v>25</v>
      </c>
      <c r="E4" s="74"/>
      <c r="F4" s="87" t="s">
        <v>46</v>
      </c>
      <c r="G4" s="19"/>
    </row>
    <row r="5" spans="1:7" ht="33.75" customHeight="1" x14ac:dyDescent="0.3">
      <c r="B5" s="18" t="s">
        <v>10</v>
      </c>
      <c r="C5" s="173"/>
      <c r="D5" s="173"/>
      <c r="E5" s="174" t="s">
        <v>101</v>
      </c>
      <c r="F5" s="174"/>
      <c r="G5" s="7"/>
    </row>
    <row r="6" spans="1:7" ht="35.25" customHeight="1" x14ac:dyDescent="0.3">
      <c r="A6" s="10" t="s">
        <v>9</v>
      </c>
      <c r="B6" s="25"/>
      <c r="C6" s="11"/>
      <c r="D6" s="12"/>
      <c r="E6" s="21" t="s">
        <v>24</v>
      </c>
      <c r="F6" s="20"/>
      <c r="G6" s="22" t="s">
        <v>23</v>
      </c>
    </row>
    <row r="7" spans="1:7" ht="48.75" customHeight="1" x14ac:dyDescent="0.3">
      <c r="A7" s="13"/>
      <c r="B7" s="171" t="s">
        <v>47</v>
      </c>
      <c r="C7" s="171"/>
      <c r="D7" s="171"/>
      <c r="E7" s="171"/>
      <c r="F7" s="171"/>
      <c r="G7" s="171"/>
    </row>
    <row r="8" spans="1:7" ht="67.5" customHeight="1" x14ac:dyDescent="0.35">
      <c r="A8" s="169"/>
      <c r="B8" s="169"/>
      <c r="C8" s="169"/>
      <c r="D8" s="169"/>
      <c r="E8" s="169"/>
      <c r="F8" s="169"/>
      <c r="G8" s="169"/>
    </row>
    <row r="9" spans="1:7" ht="20.25" customHeight="1" x14ac:dyDescent="0.25">
      <c r="A9" s="170" t="s">
        <v>70</v>
      </c>
      <c r="B9" s="170"/>
      <c r="C9" s="170"/>
      <c r="D9" s="170"/>
      <c r="E9" s="170"/>
      <c r="F9" s="170"/>
      <c r="G9" s="170"/>
    </row>
    <row r="10" spans="1:7" ht="28.5" customHeight="1" x14ac:dyDescent="0.3">
      <c r="A10" s="166" t="s">
        <v>12</v>
      </c>
      <c r="B10" s="166"/>
      <c r="C10" s="172"/>
      <c r="D10" s="172"/>
      <c r="E10" s="172"/>
      <c r="F10" s="172"/>
      <c r="G10" s="172"/>
    </row>
    <row r="11" spans="1:7" ht="20.25" customHeight="1" x14ac:dyDescent="0.25">
      <c r="B11" s="6"/>
      <c r="C11" s="170" t="s">
        <v>11</v>
      </c>
      <c r="D11" s="170"/>
      <c r="E11" s="170"/>
      <c r="F11" s="170"/>
      <c r="G11" s="170"/>
    </row>
    <row r="12" spans="1:7" ht="84.75" customHeight="1" x14ac:dyDescent="0.3">
      <c r="A12" s="166" t="s">
        <v>14</v>
      </c>
      <c r="B12" s="166"/>
      <c r="C12" s="172"/>
      <c r="D12" s="172"/>
      <c r="E12" s="172"/>
      <c r="F12" s="172"/>
      <c r="G12" s="172"/>
    </row>
    <row r="13" spans="1:7" ht="22.5" customHeight="1" x14ac:dyDescent="0.25">
      <c r="B13" s="8"/>
      <c r="C13" s="154" t="s">
        <v>13</v>
      </c>
      <c r="D13" s="154"/>
      <c r="E13" s="154"/>
      <c r="F13" s="154"/>
      <c r="G13" s="154"/>
    </row>
    <row r="14" spans="1:7" ht="39" customHeight="1" x14ac:dyDescent="0.35">
      <c r="A14" s="166" t="s">
        <v>16</v>
      </c>
      <c r="B14" s="166"/>
      <c r="C14" s="169"/>
      <c r="D14" s="169"/>
      <c r="E14" s="169"/>
      <c r="F14" s="169"/>
      <c r="G14" s="9" t="s">
        <v>27</v>
      </c>
    </row>
    <row r="15" spans="1:7" ht="35.25" customHeight="1" x14ac:dyDescent="0.25">
      <c r="B15" s="8"/>
      <c r="C15" s="170" t="s">
        <v>15</v>
      </c>
      <c r="D15" s="170"/>
      <c r="E15" s="170"/>
      <c r="F15" s="170"/>
      <c r="G15" s="6"/>
    </row>
    <row r="16" spans="1:7" ht="83.25" customHeight="1" thickBot="1" x14ac:dyDescent="0.35">
      <c r="A16" s="166" t="s">
        <v>14</v>
      </c>
      <c r="B16" s="166"/>
      <c r="C16" s="172"/>
      <c r="D16" s="172"/>
      <c r="E16" s="172"/>
      <c r="F16" s="172"/>
      <c r="G16" s="172"/>
    </row>
    <row r="17" spans="1:21" ht="36.75" customHeight="1" x14ac:dyDescent="0.25">
      <c r="B17" s="8"/>
      <c r="C17" s="175" t="s">
        <v>13</v>
      </c>
      <c r="D17" s="175"/>
      <c r="E17" s="175"/>
      <c r="F17" s="175"/>
      <c r="G17" s="175"/>
      <c r="J17" s="177" t="s">
        <v>67</v>
      </c>
      <c r="K17" s="177" t="s">
        <v>52</v>
      </c>
      <c r="L17" s="177" t="s">
        <v>50</v>
      </c>
      <c r="M17" s="176" t="s">
        <v>98</v>
      </c>
      <c r="N17" s="155" t="s">
        <v>99</v>
      </c>
      <c r="Q17" s="155" t="s">
        <v>68</v>
      </c>
      <c r="R17" s="155" t="s">
        <v>87</v>
      </c>
      <c r="S17" s="155"/>
      <c r="T17" s="155"/>
    </row>
    <row r="18" spans="1:21" ht="36" customHeight="1" x14ac:dyDescent="0.25">
      <c r="A18" s="156" t="s">
        <v>48</v>
      </c>
      <c r="B18" s="157"/>
      <c r="C18" s="179" t="s">
        <v>49</v>
      </c>
      <c r="D18" s="155" t="s">
        <v>0</v>
      </c>
      <c r="E18" s="155"/>
      <c r="F18" s="155"/>
      <c r="G18" s="155" t="s">
        <v>50</v>
      </c>
      <c r="J18" s="178"/>
      <c r="K18" s="178"/>
      <c r="L18" s="178"/>
      <c r="M18" s="176"/>
      <c r="N18" s="155"/>
      <c r="Q18" s="155"/>
      <c r="R18" s="155"/>
      <c r="S18" s="155"/>
      <c r="T18" s="155"/>
      <c r="U18" s="154"/>
    </row>
    <row r="19" spans="1:21" ht="98.25" customHeight="1" x14ac:dyDescent="0.25">
      <c r="A19" s="158"/>
      <c r="B19" s="159"/>
      <c r="C19" s="179"/>
      <c r="D19" s="84" t="s">
        <v>1</v>
      </c>
      <c r="E19" s="84" t="s">
        <v>2</v>
      </c>
      <c r="F19" s="84" t="s">
        <v>3</v>
      </c>
      <c r="G19" s="155"/>
      <c r="J19" s="178"/>
      <c r="K19" s="178"/>
      <c r="L19" s="178"/>
      <c r="M19" s="176"/>
      <c r="N19" s="155"/>
      <c r="Q19" s="155"/>
      <c r="R19" s="155"/>
      <c r="S19" s="155"/>
      <c r="T19" s="155"/>
      <c r="U19" s="154"/>
    </row>
    <row r="20" spans="1:21" ht="41.25" customHeight="1" x14ac:dyDescent="0.25">
      <c r="A20" s="160" t="s">
        <v>5</v>
      </c>
      <c r="B20" s="161"/>
      <c r="C20" s="81" t="s">
        <v>53</v>
      </c>
      <c r="D20" s="78">
        <f>IF((M20*L20)&gt;J20,J20,Q20)</f>
        <v>0</v>
      </c>
      <c r="E20" s="78">
        <f>IF(K20&lt;N20,K20,N20)</f>
        <v>0</v>
      </c>
      <c r="F20" s="78">
        <f>D20*E20</f>
        <v>0</v>
      </c>
      <c r="G20" s="78">
        <f>L20</f>
        <v>0</v>
      </c>
      <c r="J20" s="86"/>
      <c r="K20" s="80"/>
      <c r="L20" s="80"/>
      <c r="M20" s="79">
        <v>1</v>
      </c>
      <c r="N20" s="78">
        <v>2</v>
      </c>
      <c r="Q20" s="78">
        <f>L20*M20</f>
        <v>0</v>
      </c>
      <c r="R20" s="93">
        <f>Звіт!B12*22</f>
        <v>0</v>
      </c>
      <c r="S20" s="4" t="s">
        <v>5</v>
      </c>
      <c r="U20" s="154"/>
    </row>
    <row r="21" spans="1:21" ht="51.75" customHeight="1" x14ac:dyDescent="0.25">
      <c r="A21" s="162"/>
      <c r="B21" s="163"/>
      <c r="C21" s="81" t="s">
        <v>54</v>
      </c>
      <c r="D21" s="78">
        <f t="shared" ref="D21:D46" si="0">IF((M21*L21)&gt;J21,J21,Q21)</f>
        <v>0</v>
      </c>
      <c r="E21" s="78">
        <f t="shared" ref="E21:E47" si="1">IF(K21&lt;N21,K21,N21)</f>
        <v>0</v>
      </c>
      <c r="F21" s="78">
        <f t="shared" ref="F21:F47" si="2">D21*E21</f>
        <v>0</v>
      </c>
      <c r="G21" s="78">
        <f t="shared" ref="G21:G46" si="3">L21</f>
        <v>0</v>
      </c>
      <c r="J21" s="86"/>
      <c r="K21" s="80"/>
      <c r="L21" s="80"/>
      <c r="M21" s="79">
        <v>2</v>
      </c>
      <c r="N21" s="78">
        <v>2</v>
      </c>
      <c r="Q21" s="78">
        <f t="shared" ref="Q21:Q47" si="4">L21*M21</f>
        <v>0</v>
      </c>
      <c r="R21" s="78">
        <f>Звіт!B13*22</f>
        <v>0</v>
      </c>
      <c r="S21" s="4" t="s">
        <v>51</v>
      </c>
    </row>
    <row r="22" spans="1:21" ht="42.75" customHeight="1" x14ac:dyDescent="0.25">
      <c r="A22" s="162"/>
      <c r="B22" s="163"/>
      <c r="C22" s="81" t="s">
        <v>55</v>
      </c>
      <c r="D22" s="78">
        <f t="shared" si="0"/>
        <v>0</v>
      </c>
      <c r="E22" s="78">
        <f t="shared" si="1"/>
        <v>0</v>
      </c>
      <c r="F22" s="78">
        <f t="shared" si="2"/>
        <v>0</v>
      </c>
      <c r="G22" s="78">
        <f t="shared" si="3"/>
        <v>0</v>
      </c>
      <c r="J22" s="86"/>
      <c r="K22" s="80"/>
      <c r="L22" s="80"/>
      <c r="M22" s="79">
        <v>2</v>
      </c>
      <c r="N22" s="78">
        <v>2</v>
      </c>
      <c r="Q22" s="78">
        <f t="shared" si="4"/>
        <v>0</v>
      </c>
      <c r="R22" s="78"/>
    </row>
    <row r="23" spans="1:21" ht="83.25" customHeight="1" x14ac:dyDescent="0.25">
      <c r="A23" s="162"/>
      <c r="B23" s="163"/>
      <c r="C23" s="81" t="s">
        <v>56</v>
      </c>
      <c r="D23" s="78">
        <f t="shared" si="0"/>
        <v>0</v>
      </c>
      <c r="E23" s="78">
        <f t="shared" si="1"/>
        <v>0</v>
      </c>
      <c r="F23" s="78">
        <f t="shared" si="2"/>
        <v>0</v>
      </c>
      <c r="G23" s="78">
        <f t="shared" si="3"/>
        <v>0</v>
      </c>
      <c r="J23" s="86"/>
      <c r="K23" s="80"/>
      <c r="L23" s="80"/>
      <c r="M23" s="79">
        <v>1</v>
      </c>
      <c r="N23" s="78">
        <v>2</v>
      </c>
      <c r="Q23" s="78">
        <f t="shared" si="4"/>
        <v>0</v>
      </c>
      <c r="R23" s="78"/>
    </row>
    <row r="24" spans="1:21" ht="47.25" x14ac:dyDescent="0.25">
      <c r="A24" s="162"/>
      <c r="B24" s="163"/>
      <c r="C24" s="81" t="s">
        <v>57</v>
      </c>
      <c r="D24" s="78">
        <f t="shared" si="0"/>
        <v>0</v>
      </c>
      <c r="E24" s="78">
        <f t="shared" si="1"/>
        <v>0</v>
      </c>
      <c r="F24" s="78">
        <f t="shared" si="2"/>
        <v>0</v>
      </c>
      <c r="G24" s="78">
        <f t="shared" si="3"/>
        <v>0</v>
      </c>
      <c r="J24" s="86"/>
      <c r="K24" s="80"/>
      <c r="L24" s="80"/>
      <c r="M24" s="79">
        <v>2</v>
      </c>
      <c r="N24" s="78">
        <v>2</v>
      </c>
      <c r="Q24" s="78">
        <f t="shared" si="4"/>
        <v>0</v>
      </c>
      <c r="R24" s="78"/>
    </row>
    <row r="25" spans="1:21" ht="103.5" customHeight="1" x14ac:dyDescent="0.25">
      <c r="A25" s="162"/>
      <c r="B25" s="163"/>
      <c r="C25" s="81" t="s">
        <v>58</v>
      </c>
      <c r="D25" s="78">
        <f t="shared" si="0"/>
        <v>0</v>
      </c>
      <c r="E25" s="78">
        <f t="shared" si="1"/>
        <v>0</v>
      </c>
      <c r="F25" s="78">
        <f t="shared" si="2"/>
        <v>0</v>
      </c>
      <c r="G25" s="78">
        <f t="shared" si="3"/>
        <v>0</v>
      </c>
      <c r="J25" s="86"/>
      <c r="K25" s="80"/>
      <c r="L25" s="80"/>
      <c r="M25" s="79">
        <v>2</v>
      </c>
      <c r="N25" s="78">
        <v>2</v>
      </c>
      <c r="Q25" s="78">
        <f t="shared" si="4"/>
        <v>0</v>
      </c>
      <c r="R25" s="78"/>
    </row>
    <row r="26" spans="1:21" ht="83.25" customHeight="1" x14ac:dyDescent="0.25">
      <c r="A26" s="162"/>
      <c r="B26" s="163"/>
      <c r="C26" s="82" t="s">
        <v>59</v>
      </c>
      <c r="D26" s="78">
        <f t="shared" si="0"/>
        <v>0</v>
      </c>
      <c r="E26" s="78">
        <f t="shared" si="1"/>
        <v>0</v>
      </c>
      <c r="F26" s="78">
        <f t="shared" si="2"/>
        <v>0</v>
      </c>
      <c r="G26" s="78">
        <f t="shared" si="3"/>
        <v>0</v>
      </c>
      <c r="J26" s="86"/>
      <c r="K26" s="80"/>
      <c r="L26" s="80"/>
      <c r="M26" s="79">
        <v>2</v>
      </c>
      <c r="N26" s="78">
        <v>2</v>
      </c>
      <c r="Q26" s="78">
        <f t="shared" si="4"/>
        <v>0</v>
      </c>
      <c r="R26" s="78"/>
    </row>
    <row r="27" spans="1:21" ht="40.5" customHeight="1" x14ac:dyDescent="0.25">
      <c r="A27" s="162"/>
      <c r="B27" s="163"/>
      <c r="C27" s="81" t="s">
        <v>60</v>
      </c>
      <c r="D27" s="78">
        <f t="shared" si="0"/>
        <v>0</v>
      </c>
      <c r="E27" s="78">
        <f t="shared" si="1"/>
        <v>0</v>
      </c>
      <c r="F27" s="78">
        <f t="shared" si="2"/>
        <v>0</v>
      </c>
      <c r="G27" s="78">
        <f t="shared" si="3"/>
        <v>0</v>
      </c>
      <c r="J27" s="86"/>
      <c r="K27" s="80"/>
      <c r="L27" s="80"/>
      <c r="M27" s="79">
        <v>2</v>
      </c>
      <c r="N27" s="78">
        <v>2</v>
      </c>
      <c r="Q27" s="78">
        <f t="shared" si="4"/>
        <v>0</v>
      </c>
      <c r="R27" s="78"/>
    </row>
    <row r="28" spans="1:21" ht="39" customHeight="1" x14ac:dyDescent="0.25">
      <c r="A28" s="162"/>
      <c r="B28" s="163"/>
      <c r="C28" s="81" t="s">
        <v>61</v>
      </c>
      <c r="D28" s="78">
        <f t="shared" si="0"/>
        <v>0</v>
      </c>
      <c r="E28" s="78">
        <f t="shared" si="1"/>
        <v>0</v>
      </c>
      <c r="F28" s="78">
        <f t="shared" si="2"/>
        <v>0</v>
      </c>
      <c r="G28" s="78">
        <f t="shared" si="3"/>
        <v>0</v>
      </c>
      <c r="J28" s="86"/>
      <c r="K28" s="80"/>
      <c r="L28" s="80"/>
      <c r="M28" s="79">
        <v>1</v>
      </c>
      <c r="N28" s="78">
        <v>2</v>
      </c>
      <c r="Q28" s="78">
        <f t="shared" si="4"/>
        <v>0</v>
      </c>
      <c r="R28" s="78"/>
    </row>
    <row r="29" spans="1:21" ht="94.5" x14ac:dyDescent="0.25">
      <c r="A29" s="162"/>
      <c r="B29" s="163"/>
      <c r="C29" s="81" t="s">
        <v>62</v>
      </c>
      <c r="D29" s="78">
        <f t="shared" si="0"/>
        <v>0</v>
      </c>
      <c r="E29" s="78">
        <f t="shared" si="1"/>
        <v>0</v>
      </c>
      <c r="F29" s="78">
        <f t="shared" si="2"/>
        <v>0</v>
      </c>
      <c r="G29" s="78">
        <f t="shared" si="3"/>
        <v>0</v>
      </c>
      <c r="J29" s="86"/>
      <c r="K29" s="80"/>
      <c r="L29" s="80"/>
      <c r="M29" s="79">
        <v>1</v>
      </c>
      <c r="N29" s="78">
        <v>2</v>
      </c>
      <c r="Q29" s="78">
        <f t="shared" si="4"/>
        <v>0</v>
      </c>
      <c r="R29" s="78"/>
    </row>
    <row r="30" spans="1:21" ht="101.25" customHeight="1" x14ac:dyDescent="0.25">
      <c r="A30" s="162"/>
      <c r="B30" s="163"/>
      <c r="C30" s="81" t="s">
        <v>63</v>
      </c>
      <c r="D30" s="78">
        <f t="shared" si="0"/>
        <v>0</v>
      </c>
      <c r="E30" s="78">
        <f t="shared" si="1"/>
        <v>0</v>
      </c>
      <c r="F30" s="78">
        <f t="shared" si="2"/>
        <v>0</v>
      </c>
      <c r="G30" s="78">
        <f t="shared" si="3"/>
        <v>0</v>
      </c>
      <c r="J30" s="86"/>
      <c r="K30" s="80"/>
      <c r="L30" s="80"/>
      <c r="M30" s="79">
        <v>1</v>
      </c>
      <c r="N30" s="78">
        <v>2</v>
      </c>
      <c r="Q30" s="78">
        <f t="shared" si="4"/>
        <v>0</v>
      </c>
      <c r="R30" s="78"/>
    </row>
    <row r="31" spans="1:21" ht="117" customHeight="1" x14ac:dyDescent="0.25">
      <c r="A31" s="162"/>
      <c r="B31" s="163"/>
      <c r="C31" s="81" t="s">
        <v>64</v>
      </c>
      <c r="D31" s="78">
        <f t="shared" si="0"/>
        <v>0</v>
      </c>
      <c r="E31" s="78">
        <f t="shared" si="1"/>
        <v>0</v>
      </c>
      <c r="F31" s="78">
        <f t="shared" si="2"/>
        <v>0</v>
      </c>
      <c r="G31" s="78">
        <f t="shared" si="3"/>
        <v>0</v>
      </c>
      <c r="J31" s="86"/>
      <c r="K31" s="80"/>
      <c r="L31" s="80"/>
      <c r="M31" s="79">
        <v>2</v>
      </c>
      <c r="N31" s="78">
        <v>2</v>
      </c>
      <c r="Q31" s="78">
        <f t="shared" si="4"/>
        <v>0</v>
      </c>
      <c r="R31" s="78"/>
    </row>
    <row r="32" spans="1:21" ht="81" customHeight="1" x14ac:dyDescent="0.25">
      <c r="A32" s="162"/>
      <c r="B32" s="163"/>
      <c r="C32" s="81" t="s">
        <v>65</v>
      </c>
      <c r="D32" s="78">
        <f t="shared" si="0"/>
        <v>0</v>
      </c>
      <c r="E32" s="78">
        <f t="shared" si="1"/>
        <v>0</v>
      </c>
      <c r="F32" s="78">
        <f t="shared" si="2"/>
        <v>0</v>
      </c>
      <c r="G32" s="78">
        <f t="shared" si="3"/>
        <v>0</v>
      </c>
      <c r="J32" s="86"/>
      <c r="K32" s="80"/>
      <c r="L32" s="80"/>
      <c r="M32" s="79">
        <v>1</v>
      </c>
      <c r="N32" s="78">
        <v>2</v>
      </c>
      <c r="Q32" s="78">
        <f t="shared" si="4"/>
        <v>0</v>
      </c>
      <c r="R32" s="78"/>
    </row>
    <row r="33" spans="1:18" ht="30.75" customHeight="1" x14ac:dyDescent="0.25">
      <c r="A33" s="162"/>
      <c r="B33" s="163"/>
      <c r="C33" s="81" t="s">
        <v>66</v>
      </c>
      <c r="D33" s="78">
        <f>J33</f>
        <v>0</v>
      </c>
      <c r="E33" s="78">
        <f t="shared" si="1"/>
        <v>0</v>
      </c>
      <c r="F33" s="78">
        <f t="shared" si="2"/>
        <v>0</v>
      </c>
      <c r="G33" s="78" t="s">
        <v>97</v>
      </c>
      <c r="J33" s="86"/>
      <c r="K33" s="80"/>
      <c r="L33" s="101" t="s">
        <v>97</v>
      </c>
      <c r="M33" s="79">
        <v>2</v>
      </c>
      <c r="N33" s="78">
        <v>1</v>
      </c>
      <c r="Q33" s="78" t="e">
        <f t="shared" si="4"/>
        <v>#VALUE!</v>
      </c>
      <c r="R33" s="78"/>
    </row>
    <row r="34" spans="1:18" ht="41.25" customHeight="1" x14ac:dyDescent="0.25">
      <c r="A34" s="160" t="s">
        <v>51</v>
      </c>
      <c r="B34" s="161"/>
      <c r="C34" s="81" t="s">
        <v>53</v>
      </c>
      <c r="D34" s="78">
        <f t="shared" si="0"/>
        <v>0</v>
      </c>
      <c r="E34" s="78">
        <f t="shared" si="1"/>
        <v>0</v>
      </c>
      <c r="F34" s="78">
        <f t="shared" si="2"/>
        <v>0</v>
      </c>
      <c r="G34" s="78">
        <f t="shared" si="3"/>
        <v>0</v>
      </c>
      <c r="J34" s="86"/>
      <c r="K34" s="80"/>
      <c r="L34" s="80"/>
      <c r="M34" s="79">
        <v>1</v>
      </c>
      <c r="N34" s="78">
        <v>2</v>
      </c>
      <c r="Q34" s="78">
        <f t="shared" si="4"/>
        <v>0</v>
      </c>
      <c r="R34" s="78"/>
    </row>
    <row r="35" spans="1:18" ht="58.5" customHeight="1" x14ac:dyDescent="0.25">
      <c r="A35" s="162"/>
      <c r="B35" s="163"/>
      <c r="C35" s="81" t="s">
        <v>54</v>
      </c>
      <c r="D35" s="78">
        <f t="shared" si="0"/>
        <v>0</v>
      </c>
      <c r="E35" s="78">
        <f t="shared" si="1"/>
        <v>0</v>
      </c>
      <c r="F35" s="78">
        <f t="shared" si="2"/>
        <v>0</v>
      </c>
      <c r="G35" s="78">
        <f t="shared" si="3"/>
        <v>0</v>
      </c>
      <c r="J35" s="86"/>
      <c r="K35" s="80"/>
      <c r="L35" s="80"/>
      <c r="M35" s="79">
        <v>2</v>
      </c>
      <c r="N35" s="78">
        <v>2</v>
      </c>
      <c r="Q35" s="78">
        <f t="shared" si="4"/>
        <v>0</v>
      </c>
      <c r="R35" s="78"/>
    </row>
    <row r="36" spans="1:18" ht="38.25" customHeight="1" x14ac:dyDescent="0.25">
      <c r="A36" s="162"/>
      <c r="B36" s="163"/>
      <c r="C36" s="81" t="s">
        <v>55</v>
      </c>
      <c r="D36" s="78">
        <f t="shared" si="0"/>
        <v>0</v>
      </c>
      <c r="E36" s="78">
        <f t="shared" si="1"/>
        <v>0</v>
      </c>
      <c r="F36" s="78">
        <f t="shared" si="2"/>
        <v>0</v>
      </c>
      <c r="G36" s="78">
        <f t="shared" si="3"/>
        <v>0</v>
      </c>
      <c r="J36" s="86"/>
      <c r="K36" s="80"/>
      <c r="L36" s="80"/>
      <c r="M36" s="79">
        <v>2</v>
      </c>
      <c r="N36" s="78">
        <v>2</v>
      </c>
      <c r="Q36" s="78">
        <f t="shared" si="4"/>
        <v>0</v>
      </c>
      <c r="R36" s="78"/>
    </row>
    <row r="37" spans="1:18" ht="85.5" customHeight="1" x14ac:dyDescent="0.25">
      <c r="A37" s="162"/>
      <c r="B37" s="163"/>
      <c r="C37" s="81" t="s">
        <v>56</v>
      </c>
      <c r="D37" s="78">
        <f t="shared" si="0"/>
        <v>0</v>
      </c>
      <c r="E37" s="78">
        <f t="shared" si="1"/>
        <v>0</v>
      </c>
      <c r="F37" s="78">
        <f t="shared" si="2"/>
        <v>0</v>
      </c>
      <c r="G37" s="78">
        <f t="shared" si="3"/>
        <v>0</v>
      </c>
      <c r="J37" s="86"/>
      <c r="K37" s="80"/>
      <c r="L37" s="80"/>
      <c r="M37" s="79">
        <v>1</v>
      </c>
      <c r="N37" s="78">
        <v>2</v>
      </c>
      <c r="Q37" s="78">
        <f t="shared" si="4"/>
        <v>0</v>
      </c>
      <c r="R37" s="78"/>
    </row>
    <row r="38" spans="1:18" ht="47.25" x14ac:dyDescent="0.25">
      <c r="A38" s="162"/>
      <c r="B38" s="163"/>
      <c r="C38" s="81" t="s">
        <v>57</v>
      </c>
      <c r="D38" s="78">
        <f t="shared" si="0"/>
        <v>0</v>
      </c>
      <c r="E38" s="78">
        <f t="shared" si="1"/>
        <v>0</v>
      </c>
      <c r="F38" s="78">
        <f t="shared" si="2"/>
        <v>0</v>
      </c>
      <c r="G38" s="78">
        <f t="shared" si="3"/>
        <v>0</v>
      </c>
      <c r="J38" s="86"/>
      <c r="K38" s="80"/>
      <c r="L38" s="80"/>
      <c r="M38" s="79">
        <v>2</v>
      </c>
      <c r="N38" s="78">
        <v>2</v>
      </c>
      <c r="Q38" s="78">
        <f t="shared" si="4"/>
        <v>0</v>
      </c>
      <c r="R38" s="78"/>
    </row>
    <row r="39" spans="1:18" ht="99.75" customHeight="1" x14ac:dyDescent="0.25">
      <c r="A39" s="162"/>
      <c r="B39" s="163"/>
      <c r="C39" s="81" t="s">
        <v>58</v>
      </c>
      <c r="D39" s="78">
        <f t="shared" si="0"/>
        <v>0</v>
      </c>
      <c r="E39" s="78">
        <f t="shared" si="1"/>
        <v>0</v>
      </c>
      <c r="F39" s="78">
        <f t="shared" si="2"/>
        <v>0</v>
      </c>
      <c r="G39" s="78">
        <f t="shared" si="3"/>
        <v>0</v>
      </c>
      <c r="J39" s="86"/>
      <c r="K39" s="80"/>
      <c r="L39" s="80"/>
      <c r="M39" s="79">
        <v>2</v>
      </c>
      <c r="N39" s="78">
        <v>2</v>
      </c>
      <c r="Q39" s="78">
        <f t="shared" si="4"/>
        <v>0</v>
      </c>
      <c r="R39" s="78"/>
    </row>
    <row r="40" spans="1:18" ht="88.5" customHeight="1" x14ac:dyDescent="0.25">
      <c r="A40" s="162"/>
      <c r="B40" s="163"/>
      <c r="C40" s="82" t="s">
        <v>59</v>
      </c>
      <c r="D40" s="78">
        <f t="shared" si="0"/>
        <v>0</v>
      </c>
      <c r="E40" s="78">
        <f t="shared" si="1"/>
        <v>0</v>
      </c>
      <c r="F40" s="78">
        <f t="shared" si="2"/>
        <v>0</v>
      </c>
      <c r="G40" s="78">
        <f t="shared" si="3"/>
        <v>0</v>
      </c>
      <c r="J40" s="86"/>
      <c r="K40" s="80"/>
      <c r="L40" s="80"/>
      <c r="M40" s="79">
        <v>2</v>
      </c>
      <c r="N40" s="78">
        <v>2</v>
      </c>
      <c r="Q40" s="78">
        <f t="shared" si="4"/>
        <v>0</v>
      </c>
      <c r="R40" s="78"/>
    </row>
    <row r="41" spans="1:18" ht="45" customHeight="1" x14ac:dyDescent="0.25">
      <c r="A41" s="162"/>
      <c r="B41" s="163"/>
      <c r="C41" s="81" t="s">
        <v>60</v>
      </c>
      <c r="D41" s="78">
        <f t="shared" si="0"/>
        <v>0</v>
      </c>
      <c r="E41" s="78">
        <f t="shared" si="1"/>
        <v>0</v>
      </c>
      <c r="F41" s="78">
        <f t="shared" si="2"/>
        <v>0</v>
      </c>
      <c r="G41" s="78">
        <f t="shared" si="3"/>
        <v>0</v>
      </c>
      <c r="J41" s="86"/>
      <c r="K41" s="80"/>
      <c r="L41" s="80"/>
      <c r="M41" s="79">
        <v>2</v>
      </c>
      <c r="N41" s="78">
        <v>2</v>
      </c>
      <c r="Q41" s="78">
        <f t="shared" si="4"/>
        <v>0</v>
      </c>
      <c r="R41" s="78"/>
    </row>
    <row r="42" spans="1:18" ht="42" customHeight="1" x14ac:dyDescent="0.25">
      <c r="A42" s="162"/>
      <c r="B42" s="163"/>
      <c r="C42" s="81" t="s">
        <v>61</v>
      </c>
      <c r="D42" s="78">
        <f t="shared" si="0"/>
        <v>0</v>
      </c>
      <c r="E42" s="78">
        <f t="shared" si="1"/>
        <v>0</v>
      </c>
      <c r="F42" s="78">
        <f t="shared" si="2"/>
        <v>0</v>
      </c>
      <c r="G42" s="78">
        <f t="shared" si="3"/>
        <v>0</v>
      </c>
      <c r="J42" s="86"/>
      <c r="K42" s="80"/>
      <c r="L42" s="80"/>
      <c r="M42" s="79">
        <v>1</v>
      </c>
      <c r="N42" s="78">
        <v>2</v>
      </c>
      <c r="Q42" s="78">
        <f t="shared" si="4"/>
        <v>0</v>
      </c>
      <c r="R42" s="78"/>
    </row>
    <row r="43" spans="1:18" ht="94.5" x14ac:dyDescent="0.25">
      <c r="A43" s="162"/>
      <c r="B43" s="163"/>
      <c r="C43" s="81" t="s">
        <v>62</v>
      </c>
      <c r="D43" s="78">
        <f t="shared" si="0"/>
        <v>0</v>
      </c>
      <c r="E43" s="78">
        <f t="shared" si="1"/>
        <v>0</v>
      </c>
      <c r="F43" s="78">
        <f t="shared" si="2"/>
        <v>0</v>
      </c>
      <c r="G43" s="78">
        <f t="shared" si="3"/>
        <v>0</v>
      </c>
      <c r="J43" s="86"/>
      <c r="K43" s="80"/>
      <c r="L43" s="80"/>
      <c r="M43" s="79">
        <v>1</v>
      </c>
      <c r="N43" s="78">
        <v>2</v>
      </c>
      <c r="Q43" s="78">
        <f t="shared" si="4"/>
        <v>0</v>
      </c>
      <c r="R43" s="78"/>
    </row>
    <row r="44" spans="1:18" ht="102" customHeight="1" x14ac:dyDescent="0.25">
      <c r="A44" s="162"/>
      <c r="B44" s="163"/>
      <c r="C44" s="81" t="s">
        <v>63</v>
      </c>
      <c r="D44" s="78">
        <f t="shared" si="0"/>
        <v>0</v>
      </c>
      <c r="E44" s="78">
        <f t="shared" si="1"/>
        <v>0</v>
      </c>
      <c r="F44" s="78">
        <f t="shared" si="2"/>
        <v>0</v>
      </c>
      <c r="G44" s="78">
        <f t="shared" si="3"/>
        <v>0</v>
      </c>
      <c r="J44" s="86"/>
      <c r="K44" s="80"/>
      <c r="L44" s="80"/>
      <c r="M44" s="79">
        <v>1</v>
      </c>
      <c r="N44" s="78">
        <v>2</v>
      </c>
      <c r="Q44" s="78">
        <f t="shared" si="4"/>
        <v>0</v>
      </c>
      <c r="R44" s="78"/>
    </row>
    <row r="45" spans="1:18" ht="118.5" customHeight="1" x14ac:dyDescent="0.25">
      <c r="A45" s="162"/>
      <c r="B45" s="163"/>
      <c r="C45" s="81" t="s">
        <v>64</v>
      </c>
      <c r="D45" s="78">
        <f t="shared" si="0"/>
        <v>0</v>
      </c>
      <c r="E45" s="78">
        <f t="shared" si="1"/>
        <v>0</v>
      </c>
      <c r="F45" s="78">
        <f t="shared" si="2"/>
        <v>0</v>
      </c>
      <c r="G45" s="78">
        <f t="shared" si="3"/>
        <v>0</v>
      </c>
      <c r="J45" s="86"/>
      <c r="K45" s="80"/>
      <c r="L45" s="80"/>
      <c r="M45" s="79">
        <v>2</v>
      </c>
      <c r="N45" s="78">
        <v>2</v>
      </c>
      <c r="Q45" s="78">
        <f t="shared" si="4"/>
        <v>0</v>
      </c>
      <c r="R45" s="78"/>
    </row>
    <row r="46" spans="1:18" ht="81" customHeight="1" x14ac:dyDescent="0.25">
      <c r="A46" s="162"/>
      <c r="B46" s="163"/>
      <c r="C46" s="81" t="s">
        <v>65</v>
      </c>
      <c r="D46" s="78">
        <f t="shared" si="0"/>
        <v>0</v>
      </c>
      <c r="E46" s="78">
        <f t="shared" si="1"/>
        <v>0</v>
      </c>
      <c r="F46" s="78">
        <f t="shared" si="2"/>
        <v>0</v>
      </c>
      <c r="G46" s="78">
        <f t="shared" si="3"/>
        <v>0</v>
      </c>
      <c r="J46" s="86"/>
      <c r="K46" s="80"/>
      <c r="L46" s="80"/>
      <c r="M46" s="79">
        <v>1</v>
      </c>
      <c r="N46" s="78">
        <v>2</v>
      </c>
      <c r="Q46" s="78">
        <f t="shared" si="4"/>
        <v>0</v>
      </c>
      <c r="R46" s="78"/>
    </row>
    <row r="47" spans="1:18" ht="30.75" customHeight="1" x14ac:dyDescent="0.25">
      <c r="A47" s="162"/>
      <c r="B47" s="163"/>
      <c r="C47" s="81" t="s">
        <v>66</v>
      </c>
      <c r="D47" s="78">
        <f>J47</f>
        <v>0</v>
      </c>
      <c r="E47" s="78">
        <f t="shared" si="1"/>
        <v>0</v>
      </c>
      <c r="F47" s="78">
        <f t="shared" si="2"/>
        <v>0</v>
      </c>
      <c r="G47" s="78" t="s">
        <v>97</v>
      </c>
      <c r="J47" s="86"/>
      <c r="K47" s="80"/>
      <c r="L47" s="101" t="s">
        <v>97</v>
      </c>
      <c r="M47" s="79">
        <v>2</v>
      </c>
      <c r="N47" s="78">
        <v>1</v>
      </c>
      <c r="Q47" s="78" t="e">
        <f t="shared" si="4"/>
        <v>#VALUE!</v>
      </c>
      <c r="R47" s="78"/>
    </row>
    <row r="48" spans="1:18" ht="24.75" customHeight="1" thickBot="1" x14ac:dyDescent="0.3">
      <c r="A48" s="164" t="s">
        <v>4</v>
      </c>
      <c r="B48" s="164"/>
      <c r="C48" s="83" t="s">
        <v>6</v>
      </c>
      <c r="D48" s="85">
        <f>SUM(D20:D47)</f>
        <v>0</v>
      </c>
      <c r="E48" s="85">
        <f t="shared" ref="E48:G48" si="5">SUM(E20:E47)</f>
        <v>0</v>
      </c>
      <c r="F48" s="85">
        <f t="shared" si="5"/>
        <v>0</v>
      </c>
      <c r="G48" s="85">
        <f t="shared" si="5"/>
        <v>0</v>
      </c>
      <c r="J48" s="88"/>
      <c r="K48" s="89"/>
      <c r="L48" s="89"/>
      <c r="M48" s="79"/>
      <c r="N48" s="78"/>
    </row>
    <row r="49" spans="1:14" ht="36" customHeight="1" x14ac:dyDescent="0.25">
      <c r="A49" s="14"/>
      <c r="B49" s="15"/>
      <c r="C49" s="15"/>
      <c r="D49" s="16"/>
      <c r="E49" s="16"/>
      <c r="F49" s="16"/>
      <c r="G49" s="16"/>
      <c r="J49" s="56"/>
      <c r="K49" s="56"/>
      <c r="L49" s="56"/>
      <c r="M49" s="56"/>
      <c r="N49" s="56"/>
    </row>
    <row r="50" spans="1:14" ht="36" customHeight="1" x14ac:dyDescent="0.3">
      <c r="A50" s="166" t="s">
        <v>19</v>
      </c>
      <c r="B50" s="166"/>
      <c r="C50" s="99">
        <f>Звіт!B15</f>
        <v>0</v>
      </c>
      <c r="D50" s="23"/>
      <c r="E50" s="23"/>
      <c r="F50" s="167"/>
      <c r="G50" s="167"/>
      <c r="J50" s="56"/>
      <c r="K50" s="56"/>
      <c r="L50" s="56"/>
      <c r="M50" s="56"/>
      <c r="N50" s="56"/>
    </row>
    <row r="51" spans="1:14" ht="36" customHeight="1" x14ac:dyDescent="0.25">
      <c r="B51" s="17"/>
      <c r="C51" s="24" t="s">
        <v>22</v>
      </c>
      <c r="D51" s="24"/>
      <c r="E51" s="24"/>
      <c r="F51" s="165" t="s">
        <v>20</v>
      </c>
      <c r="G51" s="165"/>
      <c r="J51" s="56"/>
      <c r="K51" s="56"/>
      <c r="L51" s="56"/>
      <c r="M51" s="56"/>
      <c r="N51" s="56"/>
    </row>
    <row r="52" spans="1:14" ht="36.75" customHeight="1" x14ac:dyDescent="0.3">
      <c r="A52" s="166" t="s">
        <v>21</v>
      </c>
      <c r="B52" s="166"/>
      <c r="C52" s="99">
        <f>Звіт!B17</f>
        <v>0</v>
      </c>
      <c r="D52" s="23"/>
      <c r="E52" s="23"/>
      <c r="F52" s="167"/>
      <c r="G52" s="167"/>
      <c r="J52" s="56"/>
      <c r="K52" s="56"/>
      <c r="L52" s="56"/>
      <c r="M52" s="56"/>
      <c r="N52" s="56"/>
    </row>
    <row r="53" spans="1:14" ht="36" customHeight="1" x14ac:dyDescent="0.25">
      <c r="B53" s="17"/>
      <c r="C53" s="24" t="s">
        <v>22</v>
      </c>
      <c r="D53" s="24"/>
      <c r="E53" s="24"/>
      <c r="F53" s="165" t="s">
        <v>20</v>
      </c>
      <c r="G53" s="165"/>
      <c r="J53" s="56"/>
      <c r="K53" s="56"/>
      <c r="L53" s="56"/>
      <c r="M53" s="56"/>
      <c r="N53" s="56"/>
    </row>
    <row r="54" spans="1:14" ht="36" customHeight="1" x14ac:dyDescent="0.25">
      <c r="B54" s="4"/>
      <c r="C54" s="4"/>
      <c r="D54" s="4"/>
      <c r="E54" s="4"/>
      <c r="F54" s="4"/>
      <c r="G54" s="4"/>
    </row>
    <row r="55" spans="1:14" ht="36" customHeight="1" x14ac:dyDescent="0.25">
      <c r="B55" s="2"/>
      <c r="C55" s="2"/>
      <c r="D55" s="3"/>
      <c r="E55" s="3"/>
      <c r="F55" s="3"/>
      <c r="G55" s="3"/>
    </row>
    <row r="56" spans="1:14" ht="36" customHeight="1" x14ac:dyDescent="0.25">
      <c r="B56" s="2"/>
      <c r="C56" s="2"/>
      <c r="D56" s="3"/>
      <c r="E56" s="3"/>
      <c r="F56" s="3"/>
      <c r="G56" s="3"/>
    </row>
    <row r="57" spans="1:14" ht="36" customHeight="1" x14ac:dyDescent="0.25">
      <c r="B57" s="2"/>
      <c r="C57" s="2"/>
      <c r="D57" s="3"/>
      <c r="E57" s="3"/>
      <c r="F57" s="3"/>
      <c r="G57" s="3"/>
    </row>
    <row r="58" spans="1:14" ht="36" customHeight="1" x14ac:dyDescent="0.25">
      <c r="B58" s="2"/>
      <c r="C58" s="2"/>
      <c r="D58" s="3"/>
      <c r="E58" s="3"/>
      <c r="F58" s="3"/>
      <c r="G58" s="3"/>
    </row>
    <row r="59" spans="1:14" ht="36" customHeight="1" x14ac:dyDescent="0.25">
      <c r="B59" s="2"/>
      <c r="C59" s="2"/>
      <c r="D59" s="3"/>
      <c r="E59" s="3"/>
      <c r="F59" s="3"/>
      <c r="G59" s="3"/>
    </row>
    <row r="60" spans="1:14" ht="36" customHeight="1" x14ac:dyDescent="0.25">
      <c r="B60" s="2"/>
      <c r="C60" s="2"/>
      <c r="D60" s="3"/>
      <c r="E60" s="3"/>
      <c r="F60" s="3"/>
      <c r="G60" s="3"/>
    </row>
    <row r="61" spans="1:14" ht="36" customHeight="1" x14ac:dyDescent="0.25">
      <c r="B61" s="2"/>
      <c r="C61" s="2"/>
      <c r="D61" s="3"/>
      <c r="E61" s="3"/>
      <c r="F61" s="3"/>
      <c r="G61" s="3"/>
    </row>
    <row r="62" spans="1:14" ht="36" customHeight="1" x14ac:dyDescent="0.25">
      <c r="B62" s="2"/>
      <c r="C62" s="2"/>
      <c r="D62" s="3"/>
      <c r="E62" s="3"/>
      <c r="F62" s="3"/>
      <c r="G62" s="3"/>
    </row>
    <row r="63" spans="1:14" ht="36" customHeight="1" x14ac:dyDescent="0.25">
      <c r="B63" s="2"/>
      <c r="C63" s="2"/>
      <c r="D63" s="3"/>
      <c r="E63" s="3"/>
      <c r="F63" s="3"/>
      <c r="G63" s="3"/>
    </row>
    <row r="64" spans="1:14" ht="36" customHeight="1" x14ac:dyDescent="0.25">
      <c r="B64" s="2"/>
      <c r="C64" s="2"/>
      <c r="D64" s="3"/>
      <c r="E64" s="3"/>
      <c r="F64" s="3"/>
      <c r="G64" s="3"/>
    </row>
    <row r="65" spans="2:7" ht="36" customHeight="1" x14ac:dyDescent="0.25">
      <c r="B65" s="2"/>
      <c r="C65" s="2"/>
      <c r="D65" s="3"/>
      <c r="E65" s="3"/>
      <c r="F65" s="3"/>
      <c r="G65" s="3"/>
    </row>
    <row r="66" spans="2:7" ht="36" customHeight="1" x14ac:dyDescent="0.25">
      <c r="B66" s="2"/>
      <c r="C66" s="2"/>
      <c r="D66" s="3"/>
      <c r="E66" s="3"/>
      <c r="F66" s="3"/>
      <c r="G66" s="3"/>
    </row>
    <row r="67" spans="2:7" ht="36" customHeight="1" x14ac:dyDescent="0.25">
      <c r="B67" s="2"/>
      <c r="C67" s="2"/>
      <c r="D67" s="3"/>
      <c r="E67" s="3"/>
      <c r="F67" s="3"/>
      <c r="G67" s="3"/>
    </row>
    <row r="68" spans="2:7" ht="36" customHeight="1" x14ac:dyDescent="0.25">
      <c r="B68" s="2"/>
      <c r="C68" s="2"/>
      <c r="D68" s="3"/>
      <c r="E68" s="3"/>
      <c r="F68" s="3"/>
      <c r="G68" s="3"/>
    </row>
    <row r="69" spans="2:7" ht="36" customHeight="1" x14ac:dyDescent="0.25">
      <c r="B69" s="2"/>
      <c r="C69" s="2"/>
      <c r="D69" s="3"/>
      <c r="E69" s="3"/>
      <c r="F69" s="3"/>
      <c r="G69" s="3"/>
    </row>
    <row r="70" spans="2:7" ht="36" customHeight="1" x14ac:dyDescent="0.25">
      <c r="B70" s="2"/>
      <c r="C70" s="2"/>
      <c r="D70" s="3"/>
      <c r="E70" s="3"/>
      <c r="F70" s="3"/>
      <c r="G70" s="3"/>
    </row>
    <row r="71" spans="2:7" ht="36" customHeight="1" x14ac:dyDescent="0.25">
      <c r="B71" s="2"/>
      <c r="C71" s="2"/>
      <c r="D71" s="3"/>
      <c r="E71" s="3"/>
      <c r="F71" s="3"/>
      <c r="G71" s="3"/>
    </row>
    <row r="72" spans="2:7" ht="36" customHeight="1" x14ac:dyDescent="0.25">
      <c r="B72" s="2"/>
      <c r="C72" s="2"/>
      <c r="D72" s="3"/>
      <c r="E72" s="3"/>
      <c r="F72" s="3"/>
      <c r="G72" s="3"/>
    </row>
    <row r="73" spans="2:7" ht="36" customHeight="1" x14ac:dyDescent="0.25">
      <c r="B73" s="2"/>
      <c r="C73" s="2"/>
      <c r="D73" s="3"/>
      <c r="E73" s="3"/>
      <c r="F73" s="3"/>
      <c r="G73" s="3"/>
    </row>
    <row r="74" spans="2:7" ht="36" customHeight="1" x14ac:dyDescent="0.25">
      <c r="B74" s="2"/>
      <c r="C74" s="2"/>
      <c r="D74" s="3"/>
      <c r="E74" s="3"/>
      <c r="F74" s="3"/>
      <c r="G74" s="3"/>
    </row>
    <row r="75" spans="2:7" ht="36" customHeight="1" x14ac:dyDescent="0.25">
      <c r="B75" s="2"/>
      <c r="C75" s="2"/>
      <c r="D75" s="3"/>
      <c r="E75" s="3"/>
      <c r="F75" s="3"/>
      <c r="G75" s="3"/>
    </row>
    <row r="76" spans="2:7" ht="36" customHeight="1" x14ac:dyDescent="0.25">
      <c r="B76" s="2"/>
      <c r="C76" s="2"/>
      <c r="D76" s="3"/>
      <c r="E76" s="3"/>
      <c r="F76" s="3"/>
      <c r="G76" s="3"/>
    </row>
    <row r="77" spans="2:7" ht="36" customHeight="1" x14ac:dyDescent="0.25">
      <c r="B77" s="2"/>
      <c r="C77" s="2"/>
      <c r="D77" s="3"/>
      <c r="E77" s="3"/>
      <c r="F77" s="3"/>
      <c r="G77" s="3"/>
    </row>
    <row r="78" spans="2:7" ht="36" customHeight="1" x14ac:dyDescent="0.25">
      <c r="B78" s="2"/>
      <c r="C78" s="2"/>
      <c r="D78" s="3"/>
      <c r="E78" s="3"/>
      <c r="F78" s="3"/>
      <c r="G78" s="3"/>
    </row>
    <row r="79" spans="2:7" ht="36" customHeight="1" x14ac:dyDescent="0.25">
      <c r="B79" s="2"/>
      <c r="C79" s="2"/>
      <c r="D79" s="3"/>
      <c r="E79" s="3"/>
      <c r="F79" s="3"/>
      <c r="G79" s="3"/>
    </row>
    <row r="80" spans="2:7" ht="36" customHeight="1" x14ac:dyDescent="0.25">
      <c r="B80" s="2"/>
      <c r="C80" s="2"/>
      <c r="D80" s="3"/>
      <c r="E80" s="3"/>
      <c r="F80" s="3"/>
      <c r="G80" s="3"/>
    </row>
    <row r="81" spans="2:7" ht="36" customHeight="1" x14ac:dyDescent="0.25">
      <c r="B81" s="2"/>
      <c r="C81" s="2"/>
      <c r="D81" s="3"/>
      <c r="E81" s="3"/>
      <c r="F81" s="3"/>
      <c r="G81" s="3"/>
    </row>
    <row r="82" spans="2:7" ht="36" customHeight="1" x14ac:dyDescent="0.25">
      <c r="B82" s="2"/>
      <c r="C82" s="2"/>
      <c r="D82" s="3"/>
      <c r="E82" s="3"/>
      <c r="F82" s="3"/>
      <c r="G82" s="3"/>
    </row>
    <row r="83" spans="2:7" ht="36" customHeight="1" x14ac:dyDescent="0.25">
      <c r="B83" s="2"/>
      <c r="C83" s="2"/>
      <c r="D83" s="3"/>
      <c r="E83" s="3"/>
      <c r="F83" s="3"/>
      <c r="G83" s="3"/>
    </row>
    <row r="84" spans="2:7" ht="36" customHeight="1" x14ac:dyDescent="0.25">
      <c r="B84" s="2"/>
      <c r="C84" s="2"/>
      <c r="D84" s="3"/>
      <c r="E84" s="3"/>
      <c r="F84" s="3"/>
      <c r="G84" s="3"/>
    </row>
    <row r="85" spans="2:7" ht="36" customHeight="1" x14ac:dyDescent="0.25">
      <c r="B85" s="2"/>
      <c r="C85" s="2"/>
      <c r="D85" s="3"/>
      <c r="E85" s="3"/>
      <c r="F85" s="3"/>
      <c r="G85" s="3"/>
    </row>
    <row r="86" spans="2:7" ht="36" customHeight="1" x14ac:dyDescent="0.25">
      <c r="B86" s="2"/>
      <c r="C86" s="2"/>
      <c r="D86" s="3"/>
      <c r="E86" s="3"/>
      <c r="F86" s="3"/>
      <c r="G86" s="3"/>
    </row>
    <row r="87" spans="2:7" ht="36" customHeight="1" x14ac:dyDescent="0.25">
      <c r="B87" s="2"/>
      <c r="C87" s="2"/>
      <c r="D87" s="3"/>
      <c r="E87" s="3"/>
      <c r="F87" s="3"/>
      <c r="G87" s="3"/>
    </row>
    <row r="88" spans="2:7" ht="36" customHeight="1" x14ac:dyDescent="0.25">
      <c r="B88" s="2"/>
      <c r="C88" s="2"/>
      <c r="D88" s="3"/>
      <c r="E88" s="3"/>
      <c r="F88" s="3"/>
      <c r="G88" s="3"/>
    </row>
    <row r="89" spans="2:7" ht="36" customHeight="1" x14ac:dyDescent="0.25">
      <c r="B89" s="2"/>
      <c r="C89" s="2"/>
      <c r="D89" s="3"/>
      <c r="E89" s="3"/>
      <c r="F89" s="3"/>
      <c r="G89" s="3"/>
    </row>
    <row r="90" spans="2:7" ht="36" customHeight="1" x14ac:dyDescent="0.25">
      <c r="B90" s="2"/>
      <c r="C90" s="2"/>
      <c r="D90" s="3"/>
      <c r="E90" s="3"/>
      <c r="F90" s="3"/>
      <c r="G90" s="3"/>
    </row>
    <row r="91" spans="2:7" ht="36" customHeight="1" x14ac:dyDescent="0.25">
      <c r="B91" s="2"/>
      <c r="C91" s="2"/>
      <c r="D91" s="3"/>
      <c r="E91" s="3"/>
      <c r="F91" s="3"/>
      <c r="G91" s="3"/>
    </row>
    <row r="92" spans="2:7" ht="36" customHeight="1" x14ac:dyDescent="0.25">
      <c r="B92" s="2"/>
      <c r="C92" s="2"/>
      <c r="D92" s="3"/>
      <c r="E92" s="3"/>
      <c r="F92" s="3"/>
      <c r="G92" s="3"/>
    </row>
    <row r="93" spans="2:7" ht="36" customHeight="1" x14ac:dyDescent="0.25">
      <c r="B93" s="2"/>
      <c r="C93" s="2"/>
      <c r="D93" s="3"/>
      <c r="E93" s="3"/>
      <c r="F93" s="3"/>
      <c r="G93" s="3"/>
    </row>
    <row r="94" spans="2:7" ht="36" customHeight="1" x14ac:dyDescent="0.25">
      <c r="B94" s="2"/>
      <c r="C94" s="2"/>
      <c r="D94" s="3"/>
      <c r="E94" s="3"/>
      <c r="F94" s="3"/>
      <c r="G94" s="3"/>
    </row>
    <row r="95" spans="2:7" ht="36" customHeight="1" x14ac:dyDescent="0.25">
      <c r="B95" s="2"/>
      <c r="C95" s="2"/>
      <c r="D95" s="3"/>
      <c r="E95" s="3"/>
      <c r="F95" s="3"/>
      <c r="G95" s="3"/>
    </row>
    <row r="96" spans="2:7" ht="36" customHeight="1" x14ac:dyDescent="0.25">
      <c r="B96" s="2"/>
      <c r="C96" s="2"/>
      <c r="D96" s="3"/>
      <c r="E96" s="3"/>
      <c r="F96" s="3"/>
      <c r="G96" s="3"/>
    </row>
    <row r="97" spans="2:7" ht="36" customHeight="1" x14ac:dyDescent="0.25">
      <c r="B97" s="2"/>
      <c r="C97" s="2"/>
      <c r="D97" s="3"/>
      <c r="E97" s="3"/>
      <c r="F97" s="3"/>
      <c r="G97" s="3"/>
    </row>
    <row r="98" spans="2:7" ht="36" customHeight="1" x14ac:dyDescent="0.25">
      <c r="B98" s="2"/>
      <c r="C98" s="2"/>
      <c r="D98" s="3"/>
      <c r="E98" s="3"/>
      <c r="F98" s="3"/>
      <c r="G98" s="3"/>
    </row>
    <row r="99" spans="2:7" ht="36" customHeight="1" x14ac:dyDescent="0.25">
      <c r="B99" s="2"/>
      <c r="C99" s="2"/>
      <c r="D99" s="3"/>
      <c r="E99" s="3"/>
      <c r="F99" s="3"/>
      <c r="G99" s="3"/>
    </row>
    <row r="100" spans="2:7" ht="36" customHeight="1" x14ac:dyDescent="0.25">
      <c r="B100" s="2"/>
      <c r="C100" s="2"/>
      <c r="D100" s="3"/>
      <c r="E100" s="3"/>
      <c r="F100" s="3"/>
      <c r="G100" s="3"/>
    </row>
    <row r="101" spans="2:7" ht="36" customHeight="1" x14ac:dyDescent="0.25">
      <c r="B101" s="2"/>
      <c r="C101" s="2"/>
      <c r="D101" s="3"/>
      <c r="E101" s="3"/>
      <c r="F101" s="3"/>
      <c r="G101" s="3"/>
    </row>
    <row r="102" spans="2:7" ht="36" customHeight="1" x14ac:dyDescent="0.25">
      <c r="B102" s="2"/>
      <c r="C102" s="2"/>
      <c r="D102" s="3"/>
      <c r="E102" s="3"/>
      <c r="F102" s="3"/>
      <c r="G102" s="3"/>
    </row>
    <row r="103" spans="2:7" ht="36" customHeight="1" x14ac:dyDescent="0.25">
      <c r="B103" s="2"/>
      <c r="C103" s="2"/>
      <c r="D103" s="3"/>
      <c r="E103" s="3"/>
      <c r="F103" s="3"/>
      <c r="G103" s="3"/>
    </row>
    <row r="104" spans="2:7" ht="36" customHeight="1" x14ac:dyDescent="0.25">
      <c r="B104" s="2"/>
      <c r="C104" s="2"/>
      <c r="D104" s="3"/>
      <c r="E104" s="3"/>
      <c r="F104" s="3"/>
      <c r="G104" s="3"/>
    </row>
    <row r="105" spans="2:7" ht="36" customHeight="1" x14ac:dyDescent="0.25">
      <c r="B105" s="2"/>
      <c r="C105" s="2"/>
      <c r="D105" s="3"/>
      <c r="E105" s="3"/>
      <c r="F105" s="3"/>
      <c r="G105" s="3"/>
    </row>
    <row r="106" spans="2:7" ht="36" customHeight="1" x14ac:dyDescent="0.25">
      <c r="B106" s="2"/>
      <c r="C106" s="2"/>
      <c r="D106" s="3"/>
      <c r="E106" s="3"/>
      <c r="F106" s="3"/>
      <c r="G106" s="3"/>
    </row>
    <row r="107" spans="2:7" ht="36" customHeight="1" x14ac:dyDescent="0.25">
      <c r="B107" s="2"/>
      <c r="C107" s="2"/>
      <c r="D107" s="3"/>
      <c r="E107" s="3"/>
      <c r="F107" s="3"/>
      <c r="G107" s="3"/>
    </row>
    <row r="108" spans="2:7" ht="36" customHeight="1" x14ac:dyDescent="0.25">
      <c r="B108" s="2"/>
      <c r="C108" s="2"/>
      <c r="D108" s="3"/>
      <c r="E108" s="3"/>
      <c r="F108" s="3"/>
      <c r="G108" s="3"/>
    </row>
    <row r="109" spans="2:7" ht="36" customHeight="1" x14ac:dyDescent="0.25">
      <c r="B109" s="2"/>
      <c r="C109" s="2"/>
      <c r="D109" s="3"/>
      <c r="E109" s="3"/>
      <c r="F109" s="3"/>
      <c r="G109" s="3"/>
    </row>
    <row r="110" spans="2:7" ht="36" customHeight="1" x14ac:dyDescent="0.25">
      <c r="B110" s="2"/>
      <c r="C110" s="2"/>
      <c r="D110" s="3"/>
      <c r="E110" s="3"/>
      <c r="F110" s="3"/>
      <c r="G110" s="3"/>
    </row>
    <row r="111" spans="2:7" ht="36" customHeight="1" x14ac:dyDescent="0.25">
      <c r="B111" s="2"/>
      <c r="C111" s="2"/>
      <c r="D111" s="3"/>
      <c r="E111" s="3"/>
      <c r="F111" s="3"/>
      <c r="G111" s="3"/>
    </row>
    <row r="112" spans="2:7" ht="36" customHeight="1" x14ac:dyDescent="0.25">
      <c r="B112" s="2"/>
      <c r="C112" s="2"/>
      <c r="D112" s="3"/>
      <c r="E112" s="3"/>
      <c r="F112" s="3"/>
      <c r="G112" s="3"/>
    </row>
    <row r="113" spans="2:7" ht="36" customHeight="1" x14ac:dyDescent="0.25">
      <c r="B113" s="2"/>
      <c r="C113" s="2"/>
      <c r="D113" s="3"/>
      <c r="E113" s="3"/>
      <c r="F113" s="3"/>
      <c r="G113" s="3"/>
    </row>
    <row r="114" spans="2:7" ht="36" customHeight="1" x14ac:dyDescent="0.25">
      <c r="B114" s="2"/>
      <c r="C114" s="2"/>
      <c r="D114" s="3"/>
      <c r="E114" s="3"/>
      <c r="F114" s="3"/>
      <c r="G114" s="3"/>
    </row>
    <row r="115" spans="2:7" ht="36" customHeight="1" x14ac:dyDescent="0.25">
      <c r="B115" s="2"/>
      <c r="C115" s="2"/>
      <c r="D115" s="3"/>
      <c r="E115" s="3"/>
      <c r="F115" s="3"/>
      <c r="G115" s="3"/>
    </row>
    <row r="116" spans="2:7" ht="36" customHeight="1" x14ac:dyDescent="0.25">
      <c r="B116" s="2"/>
      <c r="C116" s="2"/>
      <c r="D116" s="3"/>
      <c r="E116" s="3"/>
      <c r="F116" s="3"/>
      <c r="G116" s="3"/>
    </row>
    <row r="117" spans="2:7" ht="36" customHeight="1" x14ac:dyDescent="0.25">
      <c r="B117" s="2"/>
      <c r="C117" s="2"/>
      <c r="D117" s="3"/>
      <c r="E117" s="3"/>
      <c r="F117" s="3"/>
      <c r="G117" s="3"/>
    </row>
    <row r="118" spans="2:7" ht="36" customHeight="1" x14ac:dyDescent="0.25">
      <c r="B118" s="2"/>
      <c r="C118" s="2"/>
      <c r="D118" s="3"/>
      <c r="E118" s="3"/>
      <c r="F118" s="3"/>
      <c r="G118" s="3"/>
    </row>
    <row r="119" spans="2:7" ht="36" customHeight="1" x14ac:dyDescent="0.25">
      <c r="B119" s="2"/>
      <c r="C119" s="2"/>
      <c r="D119" s="3"/>
      <c r="E119" s="3"/>
      <c r="F119" s="3"/>
      <c r="G119" s="3"/>
    </row>
    <row r="120" spans="2:7" ht="36" customHeight="1" x14ac:dyDescent="0.25">
      <c r="B120" s="2"/>
      <c r="C120" s="2"/>
      <c r="D120" s="3"/>
      <c r="E120" s="3"/>
      <c r="F120" s="3"/>
      <c r="G120" s="3"/>
    </row>
    <row r="121" spans="2:7" ht="36" customHeight="1" x14ac:dyDescent="0.25">
      <c r="B121" s="2"/>
      <c r="C121" s="2"/>
      <c r="D121" s="3"/>
      <c r="E121" s="3"/>
      <c r="F121" s="3"/>
      <c r="G121" s="3"/>
    </row>
    <row r="122" spans="2:7" ht="36" customHeight="1" x14ac:dyDescent="0.25">
      <c r="B122" s="2"/>
      <c r="C122" s="2"/>
      <c r="D122" s="3"/>
      <c r="E122" s="3"/>
      <c r="F122" s="3"/>
      <c r="G122" s="3"/>
    </row>
    <row r="123" spans="2:7" ht="36" customHeight="1" x14ac:dyDescent="0.25">
      <c r="B123" s="2"/>
      <c r="C123" s="2"/>
      <c r="D123" s="3"/>
      <c r="E123" s="3"/>
      <c r="F123" s="3"/>
      <c r="G123" s="3"/>
    </row>
    <row r="124" spans="2:7" ht="36" customHeight="1" x14ac:dyDescent="0.25">
      <c r="B124" s="2"/>
      <c r="C124" s="2"/>
      <c r="D124" s="3"/>
      <c r="E124" s="3"/>
      <c r="F124" s="3"/>
      <c r="G124" s="3"/>
    </row>
    <row r="125" spans="2:7" ht="36" customHeight="1" x14ac:dyDescent="0.25">
      <c r="B125" s="2"/>
      <c r="C125" s="2"/>
      <c r="D125" s="3"/>
      <c r="E125" s="3"/>
      <c r="F125" s="3"/>
      <c r="G125" s="3"/>
    </row>
    <row r="126" spans="2:7" ht="36" customHeight="1" x14ac:dyDescent="0.25">
      <c r="B126" s="2"/>
      <c r="C126" s="2"/>
      <c r="D126" s="3"/>
      <c r="E126" s="3"/>
      <c r="F126" s="3"/>
      <c r="G126" s="3"/>
    </row>
    <row r="127" spans="2:7" ht="36" customHeight="1" x14ac:dyDescent="0.25">
      <c r="B127" s="2"/>
      <c r="C127" s="2"/>
      <c r="D127" s="3"/>
      <c r="E127" s="3"/>
      <c r="F127" s="3"/>
      <c r="G127" s="3"/>
    </row>
    <row r="128" spans="2:7" ht="36" customHeight="1" x14ac:dyDescent="0.25">
      <c r="B128" s="2"/>
      <c r="C128" s="2"/>
      <c r="D128" s="3"/>
      <c r="E128" s="3"/>
      <c r="F128" s="3"/>
      <c r="G128" s="3"/>
    </row>
    <row r="129" spans="2:7" ht="36" customHeight="1" x14ac:dyDescent="0.25">
      <c r="B129" s="2"/>
      <c r="C129" s="2"/>
      <c r="D129" s="3"/>
      <c r="E129" s="3"/>
      <c r="F129" s="3"/>
      <c r="G129" s="3"/>
    </row>
    <row r="130" spans="2:7" ht="36" customHeight="1" x14ac:dyDescent="0.25">
      <c r="B130" s="2"/>
      <c r="C130" s="2"/>
      <c r="D130" s="3"/>
      <c r="E130" s="3"/>
      <c r="F130" s="3"/>
      <c r="G130" s="3"/>
    </row>
    <row r="131" spans="2:7" ht="36" customHeight="1" x14ac:dyDescent="0.25">
      <c r="B131" s="2"/>
      <c r="C131" s="2"/>
      <c r="D131" s="3"/>
      <c r="E131" s="3"/>
      <c r="F131" s="3"/>
      <c r="G131" s="3"/>
    </row>
    <row r="132" spans="2:7" ht="36" customHeight="1" x14ac:dyDescent="0.25">
      <c r="B132" s="2"/>
      <c r="C132" s="2"/>
      <c r="D132" s="3"/>
      <c r="E132" s="3"/>
      <c r="F132" s="3"/>
      <c r="G132" s="3"/>
    </row>
    <row r="133" spans="2:7" ht="36" customHeight="1" x14ac:dyDescent="0.25">
      <c r="B133" s="2"/>
      <c r="C133" s="2"/>
      <c r="D133" s="3"/>
      <c r="E133" s="3"/>
      <c r="F133" s="3"/>
      <c r="G133" s="3"/>
    </row>
    <row r="134" spans="2:7" ht="36" customHeight="1" x14ac:dyDescent="0.25">
      <c r="B134" s="2"/>
      <c r="C134" s="2"/>
      <c r="D134" s="3"/>
      <c r="E134" s="3"/>
      <c r="F134" s="3"/>
      <c r="G134" s="3"/>
    </row>
    <row r="135" spans="2:7" ht="36" customHeight="1" x14ac:dyDescent="0.25">
      <c r="B135" s="2"/>
      <c r="C135" s="2"/>
      <c r="D135" s="3"/>
      <c r="E135" s="3"/>
      <c r="F135" s="3"/>
      <c r="G135" s="3"/>
    </row>
    <row r="136" spans="2:7" ht="36" customHeight="1" x14ac:dyDescent="0.25">
      <c r="B136" s="2"/>
      <c r="C136" s="2"/>
      <c r="D136" s="3"/>
      <c r="E136" s="3"/>
      <c r="F136" s="3"/>
      <c r="G136" s="3"/>
    </row>
    <row r="137" spans="2:7" ht="36" customHeight="1" x14ac:dyDescent="0.25">
      <c r="B137" s="2"/>
      <c r="C137" s="2"/>
      <c r="D137" s="3"/>
      <c r="E137" s="3"/>
      <c r="F137" s="3"/>
      <c r="G137" s="3"/>
    </row>
    <row r="138" spans="2:7" ht="36" customHeight="1" x14ac:dyDescent="0.25">
      <c r="B138" s="2"/>
      <c r="C138" s="2"/>
      <c r="D138" s="3"/>
      <c r="E138" s="3"/>
      <c r="F138" s="3"/>
      <c r="G138" s="3"/>
    </row>
    <row r="139" spans="2:7" ht="36" customHeight="1" x14ac:dyDescent="0.25">
      <c r="B139" s="2"/>
      <c r="C139" s="2"/>
      <c r="D139" s="3"/>
      <c r="E139" s="3"/>
      <c r="F139" s="3"/>
      <c r="G139" s="3"/>
    </row>
    <row r="140" spans="2:7" ht="36" customHeight="1" x14ac:dyDescent="0.25">
      <c r="B140" s="2"/>
      <c r="C140" s="2"/>
      <c r="D140" s="3"/>
      <c r="E140" s="3"/>
      <c r="F140" s="3"/>
      <c r="G140" s="3"/>
    </row>
    <row r="141" spans="2:7" ht="36" customHeight="1" x14ac:dyDescent="0.25">
      <c r="B141" s="2"/>
      <c r="C141" s="2"/>
      <c r="D141" s="3"/>
      <c r="E141" s="3"/>
      <c r="F141" s="3"/>
      <c r="G141" s="3"/>
    </row>
    <row r="142" spans="2:7" ht="36" customHeight="1" x14ac:dyDescent="0.25">
      <c r="B142" s="2"/>
      <c r="C142" s="2"/>
      <c r="D142" s="3"/>
      <c r="E142" s="3"/>
      <c r="F142" s="3"/>
      <c r="G142" s="3"/>
    </row>
    <row r="143" spans="2:7" ht="36" customHeight="1" x14ac:dyDescent="0.25">
      <c r="B143" s="2"/>
      <c r="C143" s="2"/>
      <c r="D143" s="3"/>
      <c r="E143" s="3"/>
      <c r="F143" s="3"/>
      <c r="G143" s="3"/>
    </row>
    <row r="144" spans="2:7" ht="36" customHeight="1" x14ac:dyDescent="0.25">
      <c r="B144" s="2"/>
      <c r="C144" s="2"/>
      <c r="D144" s="3"/>
      <c r="E144" s="3"/>
      <c r="F144" s="3"/>
      <c r="G144" s="3"/>
    </row>
    <row r="145" spans="2:7" ht="36" customHeight="1" x14ac:dyDescent="0.25">
      <c r="B145" s="2"/>
      <c r="C145" s="2"/>
      <c r="D145" s="3"/>
      <c r="E145" s="3"/>
      <c r="F145" s="3"/>
      <c r="G145" s="3"/>
    </row>
    <row r="146" spans="2:7" ht="36" customHeight="1" x14ac:dyDescent="0.25">
      <c r="B146" s="2"/>
      <c r="C146" s="2"/>
      <c r="D146" s="3"/>
      <c r="E146" s="3"/>
      <c r="F146" s="3"/>
      <c r="G146" s="3"/>
    </row>
    <row r="147" spans="2:7" ht="36" customHeight="1" x14ac:dyDescent="0.25">
      <c r="B147" s="2"/>
      <c r="C147" s="2"/>
      <c r="D147" s="3"/>
      <c r="E147" s="3"/>
      <c r="F147" s="3"/>
      <c r="G147" s="3"/>
    </row>
    <row r="148" spans="2:7" ht="36" customHeight="1" x14ac:dyDescent="0.25">
      <c r="B148" s="2"/>
      <c r="C148" s="2"/>
      <c r="D148" s="3"/>
      <c r="E148" s="3"/>
      <c r="F148" s="3"/>
      <c r="G148" s="3"/>
    </row>
    <row r="149" spans="2:7" ht="36" customHeight="1" x14ac:dyDescent="0.25">
      <c r="B149" s="2"/>
      <c r="C149" s="2"/>
      <c r="D149" s="3"/>
      <c r="E149" s="3"/>
      <c r="F149" s="3"/>
      <c r="G149" s="3"/>
    </row>
    <row r="150" spans="2:7" ht="36" customHeight="1" x14ac:dyDescent="0.25">
      <c r="B150" s="2"/>
      <c r="C150" s="2"/>
      <c r="D150" s="3"/>
      <c r="E150" s="3"/>
      <c r="F150" s="3"/>
      <c r="G150" s="3"/>
    </row>
    <row r="151" spans="2:7" ht="36" customHeight="1" x14ac:dyDescent="0.25">
      <c r="B151" s="2"/>
      <c r="C151" s="2"/>
      <c r="D151" s="3"/>
      <c r="E151" s="3"/>
      <c r="F151" s="3"/>
      <c r="G151" s="3"/>
    </row>
    <row r="152" spans="2:7" ht="36" customHeight="1" x14ac:dyDescent="0.25">
      <c r="B152" s="2"/>
      <c r="C152" s="2"/>
      <c r="D152" s="3"/>
      <c r="E152" s="3"/>
      <c r="F152" s="3"/>
      <c r="G152" s="3"/>
    </row>
    <row r="153" spans="2:7" ht="36" customHeight="1" x14ac:dyDescent="0.25">
      <c r="B153" s="2"/>
      <c r="C153" s="2"/>
      <c r="D153" s="3"/>
      <c r="E153" s="3"/>
      <c r="F153" s="3"/>
      <c r="G153" s="3"/>
    </row>
  </sheetData>
  <sheetProtection algorithmName="SHA-512" hashValue="paYHKfbCC7tDD859u8ii2N0kZtiV6d79NSXVHjsg2lT9TjDSq7PX2bMiBzTzsvfnulnlblyv/WDPnP2OT1uDIg==" saltValue="yFPB2RkvsRN0z4Ba+gTlyg==" spinCount="100000" sheet="1" objects="1" scenarios="1" selectLockedCells="1"/>
  <mergeCells count="41">
    <mergeCell ref="C15:F15"/>
    <mergeCell ref="C16:G16"/>
    <mergeCell ref="C18:C19"/>
    <mergeCell ref="D18:F18"/>
    <mergeCell ref="G18:G19"/>
    <mergeCell ref="A16:B16"/>
    <mergeCell ref="C17:G17"/>
    <mergeCell ref="N17:N19"/>
    <mergeCell ref="M17:M19"/>
    <mergeCell ref="J17:J19"/>
    <mergeCell ref="L17:L19"/>
    <mergeCell ref="K17:K19"/>
    <mergeCell ref="A1:G1"/>
    <mergeCell ref="A8:G8"/>
    <mergeCell ref="A9:G9"/>
    <mergeCell ref="B7:G7"/>
    <mergeCell ref="C14:F14"/>
    <mergeCell ref="A10:B10"/>
    <mergeCell ref="A2:G2"/>
    <mergeCell ref="A3:G3"/>
    <mergeCell ref="C10:G10"/>
    <mergeCell ref="C11:G11"/>
    <mergeCell ref="A12:B12"/>
    <mergeCell ref="C13:G13"/>
    <mergeCell ref="C12:G12"/>
    <mergeCell ref="C5:D5"/>
    <mergeCell ref="E5:F5"/>
    <mergeCell ref="A14:B14"/>
    <mergeCell ref="A48:B48"/>
    <mergeCell ref="F53:G53"/>
    <mergeCell ref="F51:G51"/>
    <mergeCell ref="A52:B52"/>
    <mergeCell ref="A50:B50"/>
    <mergeCell ref="F50:G50"/>
    <mergeCell ref="F52:G52"/>
    <mergeCell ref="U18:U20"/>
    <mergeCell ref="R17:T19"/>
    <mergeCell ref="A18:B19"/>
    <mergeCell ref="A20:B33"/>
    <mergeCell ref="A34:B47"/>
    <mergeCell ref="Q17:Q19"/>
  </mergeCells>
  <conditionalFormatting sqref="K20:K48">
    <cfRule type="cellIs" dxfId="10" priority="6" operator="greaterThan">
      <formula>N20</formula>
    </cfRule>
  </conditionalFormatting>
  <conditionalFormatting sqref="D20:G32 D34:G46 D33:F33 D48:G48 D47:F47">
    <cfRule type="cellIs" dxfId="9" priority="5" operator="lessThan">
      <formula>0</formula>
    </cfRule>
  </conditionalFormatting>
  <conditionalFormatting sqref="J20">
    <cfRule type="cellIs" dxfId="8" priority="4" operator="greaterThan">
      <formula>Q20</formula>
    </cfRule>
  </conditionalFormatting>
  <conditionalFormatting sqref="J21:J32 J34:J46">
    <cfRule type="cellIs" dxfId="7" priority="3" operator="greaterThan">
      <formula>Q21</formula>
    </cfRule>
  </conditionalFormatting>
  <conditionalFormatting sqref="G20:G32">
    <cfRule type="cellIs" dxfId="6" priority="2" operator="greaterThan">
      <formula>$R$20</formula>
    </cfRule>
  </conditionalFormatting>
  <conditionalFormatting sqref="G34:G46">
    <cfRule type="cellIs" dxfId="5" priority="1" operator="greaterThan">
      <formula>$R$21</formula>
    </cfRule>
  </conditionalFormatting>
  <pageMargins left="0.7" right="0.7" top="0.75" bottom="0.75" header="0.3" footer="0.3"/>
  <pageSetup paperSize="9" scale="61"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886C6"/>
  </sheetPr>
  <dimension ref="A1:S41"/>
  <sheetViews>
    <sheetView view="pageBreakPreview" zoomScaleNormal="100" zoomScaleSheetLayoutView="100" workbookViewId="0">
      <selection activeCell="A2" sqref="A2:B2"/>
    </sheetView>
  </sheetViews>
  <sheetFormatPr defaultColWidth="8.85546875" defaultRowHeight="15.75" x14ac:dyDescent="0.25"/>
  <cols>
    <col min="1" max="1" width="18.85546875" style="4" customWidth="1"/>
    <col min="2" max="2" width="35.85546875" style="4" customWidth="1"/>
    <col min="3" max="3" width="18.85546875" style="4" customWidth="1"/>
    <col min="4" max="4" width="23.42578125" style="4" customWidth="1"/>
    <col min="5" max="7" width="18.85546875" style="4" customWidth="1"/>
    <col min="8" max="8" width="8.85546875" style="4"/>
    <col min="9" max="9" width="16.85546875" style="4" customWidth="1"/>
    <col min="10" max="16" width="8.85546875" style="4"/>
    <col min="17" max="17" width="14.85546875" style="4" customWidth="1"/>
    <col min="18" max="18" width="13" style="4" customWidth="1"/>
    <col min="19" max="19" width="14" style="4" customWidth="1"/>
    <col min="20" max="16384" width="8.85546875" style="4"/>
  </cols>
  <sheetData>
    <row r="1" spans="1:19" ht="33.75" customHeight="1" x14ac:dyDescent="0.25">
      <c r="A1" s="202" t="s">
        <v>42</v>
      </c>
      <c r="B1" s="202"/>
      <c r="C1" s="12"/>
      <c r="D1" s="12"/>
      <c r="E1" s="202" t="s">
        <v>41</v>
      </c>
      <c r="F1" s="202"/>
      <c r="G1" s="202"/>
    </row>
    <row r="2" spans="1:19" ht="76.5" customHeight="1" x14ac:dyDescent="0.25">
      <c r="A2" s="205"/>
      <c r="B2" s="205"/>
      <c r="C2" s="12"/>
      <c r="D2" s="12"/>
      <c r="E2" s="203" t="s">
        <v>40</v>
      </c>
      <c r="F2" s="203"/>
      <c r="G2" s="203"/>
    </row>
    <row r="3" spans="1:19" ht="41.25" customHeight="1" x14ac:dyDescent="0.3">
      <c r="A3" s="71"/>
      <c r="B3" s="70">
        <f>Звіт!B15</f>
        <v>0</v>
      </c>
      <c r="C3" s="12"/>
      <c r="D3" s="12"/>
      <c r="E3" s="204"/>
      <c r="F3" s="204"/>
      <c r="G3" s="204"/>
    </row>
    <row r="4" spans="1:19" ht="26.25" customHeight="1" thickBot="1" x14ac:dyDescent="0.3">
      <c r="A4" s="190" t="s">
        <v>39</v>
      </c>
      <c r="B4" s="190"/>
      <c r="C4" s="12"/>
      <c r="D4" s="12"/>
      <c r="E4" s="175" t="s">
        <v>39</v>
      </c>
      <c r="F4" s="175"/>
      <c r="G4" s="175"/>
    </row>
    <row r="5" spans="1:19" ht="87.75" customHeight="1" x14ac:dyDescent="0.25">
      <c r="A5" s="168" t="s">
        <v>89</v>
      </c>
      <c r="B5" s="193"/>
      <c r="C5" s="193"/>
      <c r="D5" s="193"/>
      <c r="E5" s="193"/>
      <c r="F5" s="193"/>
      <c r="G5" s="193"/>
      <c r="J5" s="118" t="s">
        <v>123</v>
      </c>
      <c r="K5" s="119" t="s">
        <v>124</v>
      </c>
      <c r="L5" s="119" t="s">
        <v>125</v>
      </c>
      <c r="M5" s="119" t="s">
        <v>126</v>
      </c>
      <c r="N5" s="119" t="s">
        <v>127</v>
      </c>
      <c r="O5" s="119" t="s">
        <v>128</v>
      </c>
      <c r="P5" s="119" t="s">
        <v>129</v>
      </c>
      <c r="Q5" s="120" t="s">
        <v>130</v>
      </c>
      <c r="R5" s="130" t="s">
        <v>133</v>
      </c>
      <c r="S5" s="131" t="s">
        <v>134</v>
      </c>
    </row>
    <row r="6" spans="1:19" ht="55.5" customHeight="1" x14ac:dyDescent="0.3">
      <c r="A6" s="69"/>
      <c r="B6" s="68" t="s">
        <v>88</v>
      </c>
      <c r="C6" s="76">
        <f>'Акт реалізованих заходів'!$C$4</f>
        <v>0</v>
      </c>
      <c r="D6" s="67" t="s">
        <v>25</v>
      </c>
      <c r="E6" s="66">
        <f>'Акт реалізованих заходів'!$E$4</f>
        <v>0</v>
      </c>
      <c r="F6" s="12"/>
      <c r="G6" s="12"/>
      <c r="J6" s="121">
        <v>2025</v>
      </c>
      <c r="K6" s="122" t="s">
        <v>112</v>
      </c>
      <c r="L6" s="122">
        <v>23</v>
      </c>
      <c r="M6" s="122">
        <v>8</v>
      </c>
      <c r="N6" s="122">
        <f>Звіт!$B$12+Звіт!$B$13</f>
        <v>0</v>
      </c>
      <c r="O6" s="123">
        <f t="shared" ref="O6:O10" si="0">L6*M6*N6</f>
        <v>0</v>
      </c>
      <c r="P6" s="122">
        <v>317</v>
      </c>
      <c r="Q6" s="124">
        <f t="shared" ref="Q6:Q10" si="1">ROUND(O6*P6,0)</f>
        <v>0</v>
      </c>
      <c r="R6" s="132">
        <f>Q6*0.2</f>
        <v>0</v>
      </c>
      <c r="S6" s="123">
        <f>Q6+R6</f>
        <v>0</v>
      </c>
    </row>
    <row r="7" spans="1:19" ht="41.25" customHeight="1" x14ac:dyDescent="0.25">
      <c r="A7" s="65"/>
      <c r="B7" s="198" t="s">
        <v>38</v>
      </c>
      <c r="C7" s="198"/>
      <c r="D7" s="198"/>
      <c r="E7" s="198"/>
      <c r="F7" s="62"/>
      <c r="G7" s="62"/>
      <c r="J7" s="121">
        <v>2025</v>
      </c>
      <c r="K7" s="122" t="s">
        <v>114</v>
      </c>
      <c r="L7" s="122">
        <v>20</v>
      </c>
      <c r="M7" s="122">
        <v>8</v>
      </c>
      <c r="N7" s="122">
        <f>Звіт!$B$12+Звіт!$B$13</f>
        <v>0</v>
      </c>
      <c r="O7" s="123">
        <f t="shared" si="0"/>
        <v>0</v>
      </c>
      <c r="P7" s="122">
        <v>317</v>
      </c>
      <c r="Q7" s="124">
        <f t="shared" si="1"/>
        <v>0</v>
      </c>
      <c r="R7" s="132">
        <f t="shared" ref="R7:R17" si="2">Q7*0.2</f>
        <v>0</v>
      </c>
      <c r="S7" s="123">
        <f t="shared" ref="S7:S17" si="3">Q7+R7</f>
        <v>0</v>
      </c>
    </row>
    <row r="8" spans="1:19" ht="30" customHeight="1" x14ac:dyDescent="0.3">
      <c r="A8" s="65"/>
      <c r="B8" s="64" t="s">
        <v>10</v>
      </c>
      <c r="C8" s="61">
        <f>'Акт реалізованих заходів'!$C$5:$D$5</f>
        <v>0</v>
      </c>
      <c r="D8" s="63" t="s">
        <v>101</v>
      </c>
      <c r="F8" s="62"/>
      <c r="G8" s="62"/>
      <c r="J8" s="121">
        <v>2025</v>
      </c>
      <c r="K8" s="122" t="s">
        <v>115</v>
      </c>
      <c r="L8" s="122">
        <v>21</v>
      </c>
      <c r="M8" s="122">
        <v>8</v>
      </c>
      <c r="N8" s="122">
        <f>Звіт!$B$12+Звіт!$B$13</f>
        <v>0</v>
      </c>
      <c r="O8" s="123">
        <f t="shared" si="0"/>
        <v>0</v>
      </c>
      <c r="P8" s="122">
        <v>317</v>
      </c>
      <c r="Q8" s="124">
        <f t="shared" si="1"/>
        <v>0</v>
      </c>
      <c r="R8" s="132">
        <f t="shared" si="2"/>
        <v>0</v>
      </c>
      <c r="S8" s="123">
        <f t="shared" si="3"/>
        <v>0</v>
      </c>
    </row>
    <row r="9" spans="1:19" ht="35.25" customHeight="1" x14ac:dyDescent="0.3">
      <c r="A9" s="10" t="s">
        <v>9</v>
      </c>
      <c r="B9" s="61">
        <f>'Акт реалізованих заходів'!$B$6</f>
        <v>0</v>
      </c>
      <c r="C9" s="12"/>
      <c r="D9" s="12"/>
      <c r="E9" s="21" t="s">
        <v>24</v>
      </c>
      <c r="F9" s="20"/>
      <c r="G9" s="60" t="s">
        <v>37</v>
      </c>
      <c r="J9" s="121">
        <v>2025</v>
      </c>
      <c r="K9" s="122" t="s">
        <v>116</v>
      </c>
      <c r="L9" s="122">
        <v>22</v>
      </c>
      <c r="M9" s="122">
        <v>8</v>
      </c>
      <c r="N9" s="122">
        <f>Звіт!$B$12+Звіт!$B$13</f>
        <v>0</v>
      </c>
      <c r="O9" s="123">
        <f t="shared" si="0"/>
        <v>0</v>
      </c>
      <c r="P9" s="122">
        <v>317</v>
      </c>
      <c r="Q9" s="124">
        <f t="shared" si="1"/>
        <v>0</v>
      </c>
      <c r="R9" s="132">
        <f t="shared" si="2"/>
        <v>0</v>
      </c>
      <c r="S9" s="123">
        <f t="shared" si="3"/>
        <v>0</v>
      </c>
    </row>
    <row r="10" spans="1:19" ht="52.15" customHeight="1" x14ac:dyDescent="0.3">
      <c r="A10" s="171" t="s">
        <v>8</v>
      </c>
      <c r="B10" s="171"/>
      <c r="C10" s="171"/>
      <c r="D10" s="171"/>
      <c r="E10" s="171"/>
      <c r="F10" s="171"/>
      <c r="G10" s="171"/>
      <c r="J10" s="121">
        <v>2025</v>
      </c>
      <c r="K10" s="122" t="s">
        <v>117</v>
      </c>
      <c r="L10" s="122">
        <v>22</v>
      </c>
      <c r="M10" s="122">
        <v>8</v>
      </c>
      <c r="N10" s="122">
        <f>Звіт!$B$12+Звіт!$B$13</f>
        <v>0</v>
      </c>
      <c r="O10" s="123">
        <f t="shared" si="0"/>
        <v>0</v>
      </c>
      <c r="P10" s="122">
        <v>317</v>
      </c>
      <c r="Q10" s="124">
        <f t="shared" si="1"/>
        <v>0</v>
      </c>
      <c r="R10" s="132">
        <f t="shared" si="2"/>
        <v>0</v>
      </c>
      <c r="S10" s="123">
        <f t="shared" si="3"/>
        <v>0</v>
      </c>
    </row>
    <row r="11" spans="1:19" ht="68.25" customHeight="1" x14ac:dyDescent="0.35">
      <c r="A11" s="189">
        <f>'Акт реалізованих заходів'!$A$8:$G$8</f>
        <v>0</v>
      </c>
      <c r="B11" s="189"/>
      <c r="C11" s="189"/>
      <c r="D11" s="189"/>
      <c r="E11" s="189"/>
      <c r="F11" s="189"/>
      <c r="G11" s="189"/>
      <c r="J11" s="121">
        <v>2025</v>
      </c>
      <c r="K11" s="122" t="s">
        <v>118</v>
      </c>
      <c r="L11" s="122">
        <v>21</v>
      </c>
      <c r="M11" s="122">
        <v>8</v>
      </c>
      <c r="N11" s="122">
        <f>Звіт!$B$12+Звіт!$B$13</f>
        <v>0</v>
      </c>
      <c r="O11" s="123">
        <f>L11*M11*N11</f>
        <v>0</v>
      </c>
      <c r="P11" s="122">
        <v>317</v>
      </c>
      <c r="Q11" s="124">
        <f>ROUND(O11*P11,0)</f>
        <v>0</v>
      </c>
      <c r="R11" s="132">
        <f t="shared" si="2"/>
        <v>0</v>
      </c>
      <c r="S11" s="123">
        <f t="shared" si="3"/>
        <v>0</v>
      </c>
    </row>
    <row r="12" spans="1:19" ht="21.75" customHeight="1" x14ac:dyDescent="0.25">
      <c r="A12" s="190" t="s">
        <v>7</v>
      </c>
      <c r="B12" s="190"/>
      <c r="C12" s="190"/>
      <c r="D12" s="190"/>
      <c r="E12" s="190"/>
      <c r="F12" s="190"/>
      <c r="G12" s="190"/>
      <c r="J12" s="121">
        <v>2025</v>
      </c>
      <c r="K12" s="122" t="s">
        <v>119</v>
      </c>
      <c r="L12" s="122">
        <v>23</v>
      </c>
      <c r="M12" s="122">
        <v>8</v>
      </c>
      <c r="N12" s="122">
        <f>Звіт!$B$12+Звіт!$B$13</f>
        <v>0</v>
      </c>
      <c r="O12" s="123">
        <f t="shared" ref="O12:O17" si="4">L12*M12*N12</f>
        <v>0</v>
      </c>
      <c r="P12" s="122">
        <v>317</v>
      </c>
      <c r="Q12" s="124">
        <f t="shared" ref="Q12:Q17" si="5">ROUND(O12*P12,0)</f>
        <v>0</v>
      </c>
      <c r="R12" s="132">
        <f t="shared" si="2"/>
        <v>0</v>
      </c>
      <c r="S12" s="123">
        <f t="shared" si="3"/>
        <v>0</v>
      </c>
    </row>
    <row r="13" spans="1:19" ht="29.25" customHeight="1" x14ac:dyDescent="0.3">
      <c r="A13" s="166" t="s">
        <v>12</v>
      </c>
      <c r="B13" s="166"/>
      <c r="C13" s="186">
        <f>'Акт реалізованих заходів'!$C$10:$G$10</f>
        <v>0</v>
      </c>
      <c r="D13" s="186"/>
      <c r="E13" s="186"/>
      <c r="F13" s="186"/>
      <c r="G13" s="186"/>
      <c r="J13" s="121">
        <v>2025</v>
      </c>
      <c r="K13" s="122" t="s">
        <v>120</v>
      </c>
      <c r="L13" s="122">
        <v>21</v>
      </c>
      <c r="M13" s="122">
        <v>8</v>
      </c>
      <c r="N13" s="122">
        <f>Звіт!$B$12+Звіт!$B$13</f>
        <v>0</v>
      </c>
      <c r="O13" s="123">
        <f t="shared" si="4"/>
        <v>0</v>
      </c>
      <c r="P13" s="122">
        <v>317</v>
      </c>
      <c r="Q13" s="124">
        <f t="shared" si="5"/>
        <v>0</v>
      </c>
      <c r="R13" s="132">
        <f t="shared" si="2"/>
        <v>0</v>
      </c>
      <c r="S13" s="123">
        <f t="shared" si="3"/>
        <v>0</v>
      </c>
    </row>
    <row r="14" spans="1:19" ht="19.5" customHeight="1" x14ac:dyDescent="0.25">
      <c r="A14" s="56"/>
      <c r="B14" s="58"/>
      <c r="C14" s="191" t="s">
        <v>11</v>
      </c>
      <c r="D14" s="191"/>
      <c r="E14" s="191"/>
      <c r="F14" s="191"/>
      <c r="G14" s="191"/>
      <c r="J14" s="121">
        <v>2025</v>
      </c>
      <c r="K14" s="122" t="s">
        <v>111</v>
      </c>
      <c r="L14" s="122">
        <v>22</v>
      </c>
      <c r="M14" s="122">
        <v>8</v>
      </c>
      <c r="N14" s="122">
        <f>Звіт!$B$12+Звіт!$B$13</f>
        <v>0</v>
      </c>
      <c r="O14" s="123">
        <f t="shared" si="4"/>
        <v>0</v>
      </c>
      <c r="P14" s="122">
        <v>317</v>
      </c>
      <c r="Q14" s="124">
        <f t="shared" si="5"/>
        <v>0</v>
      </c>
      <c r="R14" s="132">
        <f t="shared" si="2"/>
        <v>0</v>
      </c>
      <c r="S14" s="123">
        <f t="shared" si="3"/>
        <v>0</v>
      </c>
    </row>
    <row r="15" spans="1:19" ht="78.75" customHeight="1" x14ac:dyDescent="0.3">
      <c r="A15" s="187" t="s">
        <v>14</v>
      </c>
      <c r="B15" s="187"/>
      <c r="C15" s="186">
        <f>'Акт реалізованих заходів'!$C$12:$G$12</f>
        <v>0</v>
      </c>
      <c r="D15" s="186"/>
      <c r="E15" s="186"/>
      <c r="F15" s="186"/>
      <c r="G15" s="186"/>
      <c r="J15" s="121">
        <v>2025</v>
      </c>
      <c r="K15" s="122" t="s">
        <v>121</v>
      </c>
      <c r="L15" s="122">
        <v>4</v>
      </c>
      <c r="M15" s="122">
        <v>8</v>
      </c>
      <c r="N15" s="122">
        <f>Звіт!$B$12+Звіт!$B$13</f>
        <v>0</v>
      </c>
      <c r="O15" s="123">
        <f t="shared" si="4"/>
        <v>0</v>
      </c>
      <c r="P15" s="122">
        <v>317</v>
      </c>
      <c r="Q15" s="124">
        <f t="shared" si="5"/>
        <v>0</v>
      </c>
      <c r="R15" s="132">
        <f t="shared" si="2"/>
        <v>0</v>
      </c>
      <c r="S15" s="123">
        <f t="shared" si="3"/>
        <v>0</v>
      </c>
    </row>
    <row r="16" spans="1:19" ht="18.75" customHeight="1" x14ac:dyDescent="0.25">
      <c r="A16" s="56"/>
      <c r="B16" s="55"/>
      <c r="C16" s="191" t="s">
        <v>13</v>
      </c>
      <c r="D16" s="191"/>
      <c r="E16" s="191"/>
      <c r="F16" s="191"/>
      <c r="G16" s="191"/>
      <c r="J16" s="121">
        <v>2025</v>
      </c>
      <c r="K16" s="122" t="s">
        <v>122</v>
      </c>
      <c r="L16" s="122"/>
      <c r="M16" s="122">
        <v>8</v>
      </c>
      <c r="N16" s="122">
        <f>Звіт!$B$12+Звіт!$B$13</f>
        <v>0</v>
      </c>
      <c r="O16" s="123">
        <f t="shared" si="4"/>
        <v>0</v>
      </c>
      <c r="P16" s="122">
        <v>317</v>
      </c>
      <c r="Q16" s="124">
        <f t="shared" si="5"/>
        <v>0</v>
      </c>
      <c r="R16" s="132">
        <f t="shared" si="2"/>
        <v>0</v>
      </c>
      <c r="S16" s="123">
        <f t="shared" si="3"/>
        <v>0</v>
      </c>
    </row>
    <row r="17" spans="1:19" ht="52.5" customHeight="1" x14ac:dyDescent="0.35">
      <c r="A17" s="187" t="s">
        <v>16</v>
      </c>
      <c r="B17" s="187"/>
      <c r="C17" s="189">
        <f>'Акт реалізованих заходів'!$C$14:$F$14</f>
        <v>0</v>
      </c>
      <c r="D17" s="189"/>
      <c r="E17" s="189"/>
      <c r="F17" s="189"/>
      <c r="G17" s="59" t="s">
        <v>27</v>
      </c>
      <c r="J17" s="121">
        <v>2025</v>
      </c>
      <c r="K17" s="122" t="s">
        <v>113</v>
      </c>
      <c r="L17" s="122"/>
      <c r="M17" s="122">
        <v>8</v>
      </c>
      <c r="N17" s="122">
        <f>Звіт!$B$12+Звіт!$B$13</f>
        <v>0</v>
      </c>
      <c r="O17" s="123">
        <f t="shared" si="4"/>
        <v>0</v>
      </c>
      <c r="P17" s="122">
        <v>317</v>
      </c>
      <c r="Q17" s="124">
        <f t="shared" si="5"/>
        <v>0</v>
      </c>
      <c r="R17" s="132">
        <f t="shared" si="2"/>
        <v>0</v>
      </c>
      <c r="S17" s="123">
        <f t="shared" si="3"/>
        <v>0</v>
      </c>
    </row>
    <row r="18" spans="1:19" ht="36.75" customHeight="1" thickBot="1" x14ac:dyDescent="0.3">
      <c r="A18" s="56"/>
      <c r="B18" s="58"/>
      <c r="C18" s="188" t="s">
        <v>15</v>
      </c>
      <c r="D18" s="188"/>
      <c r="E18" s="188"/>
      <c r="F18" s="188"/>
      <c r="G18" s="57"/>
      <c r="J18" s="126" t="s">
        <v>131</v>
      </c>
      <c r="K18" s="127"/>
      <c r="L18" s="127">
        <f>SUM(L6:L17)</f>
        <v>199</v>
      </c>
      <c r="M18" s="127" t="s">
        <v>132</v>
      </c>
      <c r="N18" s="127" t="s">
        <v>132</v>
      </c>
      <c r="O18" s="128">
        <f>SUM(O6:O17)</f>
        <v>0</v>
      </c>
      <c r="P18" s="127" t="s">
        <v>132</v>
      </c>
      <c r="Q18" s="129">
        <f>SUM(Q6:Q17)</f>
        <v>0</v>
      </c>
      <c r="R18" s="133">
        <f t="shared" ref="R18:S18" si="6">SUM(R6:R17)</f>
        <v>0</v>
      </c>
      <c r="S18" s="125">
        <f t="shared" si="6"/>
        <v>0</v>
      </c>
    </row>
    <row r="19" spans="1:19" ht="83.25" customHeight="1" x14ac:dyDescent="0.3">
      <c r="A19" s="187" t="s">
        <v>14</v>
      </c>
      <c r="B19" s="187"/>
      <c r="C19" s="186">
        <f>'Акт реалізованих заходів'!$C$16:$G$16</f>
        <v>0</v>
      </c>
      <c r="D19" s="186"/>
      <c r="E19" s="186"/>
      <c r="F19" s="186"/>
      <c r="G19" s="186"/>
    </row>
    <row r="20" spans="1:19" ht="25.5" customHeight="1" x14ac:dyDescent="0.25">
      <c r="A20" s="56"/>
      <c r="B20" s="55"/>
      <c r="C20" s="191" t="s">
        <v>13</v>
      </c>
      <c r="D20" s="191"/>
      <c r="E20" s="191"/>
      <c r="F20" s="191"/>
      <c r="G20" s="191"/>
    </row>
    <row r="21" spans="1:19" ht="108" customHeight="1" x14ac:dyDescent="0.25">
      <c r="A21" s="194" t="s">
        <v>100</v>
      </c>
      <c r="B21" s="194"/>
      <c r="C21" s="194"/>
      <c r="D21" s="194"/>
      <c r="E21" s="194"/>
      <c r="F21" s="194"/>
      <c r="G21" s="194"/>
    </row>
    <row r="22" spans="1:19" ht="38.25" customHeight="1" x14ac:dyDescent="0.3">
      <c r="A22" s="105" t="e">
        <f>G29</f>
        <v>#VALUE!</v>
      </c>
      <c r="B22" s="54" t="s">
        <v>36</v>
      </c>
      <c r="C22" s="201"/>
      <c r="D22" s="201"/>
      <c r="E22" s="201"/>
      <c r="F22" s="201"/>
      <c r="G22" s="53" t="s">
        <v>35</v>
      </c>
    </row>
    <row r="23" spans="1:19" ht="36" customHeight="1" x14ac:dyDescent="0.3">
      <c r="A23" s="103"/>
      <c r="B23" s="180" t="s">
        <v>104</v>
      </c>
      <c r="C23" s="180"/>
      <c r="D23" s="180"/>
      <c r="E23" s="106" t="e">
        <f>ROUND(G29/1.2*0.2,2)</f>
        <v>#VALUE!</v>
      </c>
      <c r="F23" s="52" t="s">
        <v>103</v>
      </c>
      <c r="G23" s="51"/>
    </row>
    <row r="24" spans="1:19" ht="28.5" customHeight="1" x14ac:dyDescent="0.25">
      <c r="A24" s="49"/>
      <c r="B24" s="49"/>
      <c r="C24" s="49"/>
      <c r="D24" s="49"/>
      <c r="E24" s="49"/>
      <c r="F24" s="50"/>
      <c r="G24" s="49"/>
    </row>
    <row r="25" spans="1:19" ht="66.75" customHeight="1" x14ac:dyDescent="0.25">
      <c r="A25" s="183" t="s">
        <v>18</v>
      </c>
      <c r="B25" s="183" t="s">
        <v>91</v>
      </c>
      <c r="C25" s="183" t="s">
        <v>94</v>
      </c>
      <c r="D25" s="183" t="s">
        <v>95</v>
      </c>
      <c r="E25" s="183" t="s">
        <v>96</v>
      </c>
      <c r="F25" s="182" t="s">
        <v>135</v>
      </c>
      <c r="G25" s="183" t="s">
        <v>105</v>
      </c>
    </row>
    <row r="26" spans="1:19" ht="113.25" customHeight="1" x14ac:dyDescent="0.25">
      <c r="A26" s="183"/>
      <c r="B26" s="183"/>
      <c r="C26" s="183"/>
      <c r="D26" s="183"/>
      <c r="E26" s="183"/>
      <c r="F26" s="182"/>
      <c r="G26" s="183"/>
    </row>
    <row r="27" spans="1:19" ht="39.75" customHeight="1" x14ac:dyDescent="0.25">
      <c r="A27" s="183"/>
      <c r="B27" s="183"/>
      <c r="C27" s="183"/>
      <c r="D27" s="183"/>
      <c r="E27" s="183"/>
      <c r="F27" s="94">
        <f>C6</f>
        <v>0</v>
      </c>
      <c r="G27" s="183"/>
    </row>
    <row r="28" spans="1:19" ht="25.5" customHeight="1" x14ac:dyDescent="0.25">
      <c r="A28" s="183"/>
      <c r="B28" s="183"/>
      <c r="C28" s="183"/>
      <c r="D28" s="183"/>
      <c r="E28" s="183"/>
      <c r="F28" s="95" t="str">
        <f>"№"&amp;" "&amp;E6</f>
        <v>№ 0</v>
      </c>
      <c r="G28" s="183"/>
    </row>
    <row r="29" spans="1:19" ht="20.25" customHeight="1" x14ac:dyDescent="0.25">
      <c r="A29" s="96">
        <v>1</v>
      </c>
      <c r="B29" s="97">
        <f>Звіт!B12+Звіт!B13</f>
        <v>0</v>
      </c>
      <c r="C29" s="98">
        <f>'Акт реалізованих заходів'!D48</f>
        <v>0</v>
      </c>
      <c r="D29" s="98" t="e">
        <f>Звіт!D12+Звіт!D13</f>
        <v>#VALUE!</v>
      </c>
      <c r="E29" s="98">
        <f>Звіт!E12+Звіт!E13</f>
        <v>0</v>
      </c>
      <c r="F29" s="134" t="str">
        <f>IF('Акт реалізованих заходів'!$C$5=Звіт!$I$7,$S$6,IF('Акт реалізованих заходів'!$C$5=Звіт!$J$7,$S$7,IF('Акт реалізованих заходів'!$C$5=Звіт!$K$7,$S$8,IF('Акт реалізованих заходів'!$C$5=Звіт!$L$7,$S$9,IF('Акт реалізованих заходів'!$C$5=Звіт!$M$7,$S$10,IF('Акт реалізованих заходів'!$C$5=Звіт!$N$7,$S$11,IF('Акт реалізованих заходів'!$C$5=Звіт!$O$7,$S$12,IF('Акт реалізованих заходів'!$C$5=Звіт!$P$7,$S$13,IF('Акт реалізованих заходів'!$C$5=Звіт!$Q$7,$S$14,IF('Акт реалізованих заходів'!$C$5=Звіт!$R$7,$S$15,IF('Акт реалізованих заходів'!$C$5=Звіт!$S$7,$S$16,IF('Акт реалізованих заходів'!$C$5=Звіт!$T$7,$S$17,"не вказано назву звітного місяця в Акті РЗ"))))))))))))</f>
        <v>не вказано назву звітного місяця в Акті РЗ</v>
      </c>
      <c r="G29" s="98" t="e">
        <f>IF(ROUND(E29/D29*F29,2)&gt;F29,F29,ROUND(E29/D29*F29,2))</f>
        <v>#VALUE!</v>
      </c>
      <c r="I29" s="135" t="str">
        <f>F29</f>
        <v>не вказано назву звітного місяця в Акті РЗ</v>
      </c>
    </row>
    <row r="30" spans="1:19" x14ac:dyDescent="0.25">
      <c r="A30" s="184" t="s">
        <v>90</v>
      </c>
      <c r="B30" s="184"/>
      <c r="C30" s="184"/>
      <c r="D30" s="184"/>
      <c r="E30" s="184"/>
      <c r="F30" s="184"/>
      <c r="G30" s="184"/>
    </row>
    <row r="31" spans="1:19" ht="30.75" customHeight="1" x14ac:dyDescent="0.25">
      <c r="A31" s="184"/>
      <c r="B31" s="184"/>
      <c r="C31" s="184"/>
      <c r="D31" s="184"/>
      <c r="E31" s="184"/>
      <c r="F31" s="184"/>
      <c r="G31" s="184"/>
    </row>
    <row r="32" spans="1:19" x14ac:dyDescent="0.25">
      <c r="A32" s="184" t="s">
        <v>92</v>
      </c>
      <c r="B32" s="184"/>
      <c r="C32" s="184"/>
      <c r="D32" s="184"/>
      <c r="E32" s="184"/>
      <c r="F32" s="184"/>
      <c r="G32" s="184"/>
    </row>
    <row r="33" spans="1:7" ht="48" customHeight="1" x14ac:dyDescent="0.25">
      <c r="A33" s="184"/>
      <c r="B33" s="184"/>
      <c r="C33" s="184"/>
      <c r="D33" s="184"/>
      <c r="E33" s="184"/>
      <c r="F33" s="184"/>
      <c r="G33" s="184"/>
    </row>
    <row r="34" spans="1:7" x14ac:dyDescent="0.25">
      <c r="A34" s="185" t="s">
        <v>34</v>
      </c>
      <c r="B34" s="185"/>
      <c r="C34" s="45"/>
      <c r="D34" s="45"/>
      <c r="E34" s="181" t="s">
        <v>33</v>
      </c>
      <c r="F34" s="181"/>
      <c r="G34" s="181"/>
    </row>
    <row r="35" spans="1:7" x14ac:dyDescent="0.25">
      <c r="A35" s="185"/>
      <c r="B35" s="185"/>
      <c r="C35" s="45"/>
      <c r="D35" s="45"/>
      <c r="E35" s="181"/>
      <c r="F35" s="181"/>
      <c r="G35" s="181"/>
    </row>
    <row r="36" spans="1:7" ht="44.25" customHeight="1" x14ac:dyDescent="0.3">
      <c r="A36" s="48"/>
      <c r="B36" s="47"/>
      <c r="C36" s="45"/>
      <c r="D36" s="45"/>
      <c r="E36" s="30"/>
      <c r="F36" s="199">
        <f>B3</f>
        <v>0</v>
      </c>
      <c r="G36" s="200"/>
    </row>
    <row r="37" spans="1:7" x14ac:dyDescent="0.25">
      <c r="A37" s="46" t="s">
        <v>20</v>
      </c>
      <c r="B37" s="46" t="s">
        <v>32</v>
      </c>
      <c r="C37" s="45"/>
      <c r="D37" s="45"/>
      <c r="E37" s="46" t="s">
        <v>20</v>
      </c>
      <c r="F37" s="165" t="s">
        <v>32</v>
      </c>
      <c r="G37" s="165"/>
    </row>
    <row r="38" spans="1:7" x14ac:dyDescent="0.25">
      <c r="A38" s="195"/>
      <c r="B38" s="195"/>
      <c r="C38" s="195"/>
      <c r="D38" s="195"/>
      <c r="E38" s="195"/>
      <c r="F38" s="195"/>
      <c r="G38" s="45"/>
    </row>
    <row r="39" spans="1:7" x14ac:dyDescent="0.25">
      <c r="A39" s="196"/>
      <c r="B39" s="196"/>
      <c r="C39" s="196"/>
      <c r="D39" s="196"/>
      <c r="E39" s="196"/>
      <c r="F39" s="196"/>
      <c r="G39" s="45"/>
    </row>
    <row r="40" spans="1:7" ht="75" customHeight="1" x14ac:dyDescent="0.25">
      <c r="A40" s="197"/>
      <c r="B40" s="192"/>
      <c r="C40" s="197"/>
      <c r="D40" s="197"/>
      <c r="E40" s="197"/>
      <c r="F40" s="197"/>
      <c r="G40" s="45"/>
    </row>
    <row r="41" spans="1:7" x14ac:dyDescent="0.25">
      <c r="A41" s="192"/>
      <c r="B41" s="192"/>
      <c r="C41" s="192"/>
      <c r="D41" s="192"/>
      <c r="E41" s="192"/>
      <c r="F41" s="192"/>
      <c r="G41" s="45"/>
    </row>
  </sheetData>
  <sheetProtection algorithmName="SHA-512" hashValue="bO0W9N77ciWuJ9s3qYybxeuEAgCLItZTsKPGmDUTaDlLVOvE23/aU4EbDfW1SWAF4ye23IsZTeWiP2Be5zOAbw==" saltValue="dvrg20pjaHT2aBaPvjL8Dw==" spinCount="100000" sheet="1" objects="1" scenarios="1" selectLockedCells="1"/>
  <mergeCells count="47">
    <mergeCell ref="E1:G1"/>
    <mergeCell ref="E2:G2"/>
    <mergeCell ref="E3:G3"/>
    <mergeCell ref="E4:G4"/>
    <mergeCell ref="A1:B1"/>
    <mergeCell ref="A2:B2"/>
    <mergeCell ref="A4:B4"/>
    <mergeCell ref="A41:B41"/>
    <mergeCell ref="C41:F41"/>
    <mergeCell ref="A5:G5"/>
    <mergeCell ref="A10:G10"/>
    <mergeCell ref="A21:G21"/>
    <mergeCell ref="A38:F38"/>
    <mergeCell ref="A39:B39"/>
    <mergeCell ref="C39:F39"/>
    <mergeCell ref="A40:B40"/>
    <mergeCell ref="C40:F40"/>
    <mergeCell ref="B7:E7"/>
    <mergeCell ref="A30:G31"/>
    <mergeCell ref="F36:G36"/>
    <mergeCell ref="C22:F22"/>
    <mergeCell ref="C20:G20"/>
    <mergeCell ref="A19:B19"/>
    <mergeCell ref="C19:G19"/>
    <mergeCell ref="A17:B17"/>
    <mergeCell ref="C18:F18"/>
    <mergeCell ref="C17:F17"/>
    <mergeCell ref="A11:G11"/>
    <mergeCell ref="A12:G12"/>
    <mergeCell ref="A15:B15"/>
    <mergeCell ref="C15:G15"/>
    <mergeCell ref="C16:G16"/>
    <mergeCell ref="A13:B13"/>
    <mergeCell ref="C14:G14"/>
    <mergeCell ref="C13:G13"/>
    <mergeCell ref="B23:D23"/>
    <mergeCell ref="E34:G35"/>
    <mergeCell ref="F37:G37"/>
    <mergeCell ref="F25:F26"/>
    <mergeCell ref="G25:G28"/>
    <mergeCell ref="C25:C28"/>
    <mergeCell ref="E25:E28"/>
    <mergeCell ref="A32:G33"/>
    <mergeCell ref="A25:A28"/>
    <mergeCell ref="D25:D28"/>
    <mergeCell ref="A34:B35"/>
    <mergeCell ref="B25:B28"/>
  </mergeCells>
  <conditionalFormatting sqref="B29:G29">
    <cfRule type="cellIs" dxfId="4" priority="5" operator="lessThan">
      <formula>0</formula>
    </cfRule>
  </conditionalFormatting>
  <conditionalFormatting sqref="A2:B2">
    <cfRule type="cellIs" dxfId="3" priority="4" operator="equal">
      <formula>0</formula>
    </cfRule>
  </conditionalFormatting>
  <conditionalFormatting sqref="F29">
    <cfRule type="cellIs" dxfId="2" priority="3" operator="equal">
      <formula>0</formula>
    </cfRule>
  </conditionalFormatting>
  <conditionalFormatting sqref="C22:F22">
    <cfRule type="cellIs" dxfId="1" priority="2" operator="equal">
      <formula>0</formula>
    </cfRule>
  </conditionalFormatting>
  <conditionalFormatting sqref="A23">
    <cfRule type="cellIs" dxfId="0" priority="1" operator="equal">
      <formula>0</formula>
    </cfRule>
  </conditionalFormatting>
  <pageMargins left="0.7" right="0.7" top="0.75" bottom="0.75" header="0.3" footer="0.3"/>
  <pageSetup paperSize="9" scale="47"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Звіт</vt:lpstr>
      <vt:lpstr>Акт реалізованих заходів</vt:lpstr>
      <vt:lpstr>Акт надання послуги</vt:lpstr>
      <vt:lpstr>'Акт надання послуги'!Область_друку</vt:lpstr>
      <vt:lpstr>'Акт реалізованих заходів'!Область_друку</vt:lpstr>
      <vt:lpstr>Звіт!Область_друку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Тодоров Олександр Болеславович</cp:lastModifiedBy>
  <cp:lastPrinted>2025-03-17T14:07:42Z</cp:lastPrinted>
  <dcterms:created xsi:type="dcterms:W3CDTF">2024-03-04T19:44:50Z</dcterms:created>
  <dcterms:modified xsi:type="dcterms:W3CDTF">2025-03-17T14:10:38Z</dcterms:modified>
</cp:coreProperties>
</file>